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tic-my.sharepoint.com/personal/mramirezd_mintic_gov_co/Documents/Documentos/11. Presupuesto/Ejecución trimestral/"/>
    </mc:Choice>
  </mc:AlternateContent>
  <xr:revisionPtr revIDLastSave="0" documentId="8_{67250BFD-B9EE-4D53-8E6C-8C34D013285C}" xr6:coauthVersionLast="47" xr6:coauthVersionMax="47" xr10:uidLastSave="{00000000-0000-0000-0000-000000000000}"/>
  <bookViews>
    <workbookView xWindow="-120" yWindow="-120" windowWidth="29040" windowHeight="15720" xr2:uid="{49B73D5A-2621-4DCB-A4AB-71B65986A837}"/>
  </bookViews>
  <sheets>
    <sheet name="Detalle Fichas FUTIC" sheetId="1" r:id="rId1"/>
  </sheets>
  <definedNames>
    <definedName name="_xlnm._FilterDatabase" localSheetId="0" hidden="1">'Detalle Fichas FUTIC'!$A$8:$N$8</definedName>
    <definedName name="AF">#REF!</definedName>
    <definedName name="AFFFMM">#REF!</definedName>
    <definedName name="AFOCHO">#REF!</definedName>
    <definedName name="AFPONAL">#REF!</definedName>
    <definedName name="AI">#REF!</definedName>
    <definedName name="AMFFMM">#REF!</definedName>
    <definedName name="AMOCHO">#REF!</definedName>
    <definedName name="AMPONAL">#REF!</definedName>
    <definedName name="AMYC">#REF!</definedName>
    <definedName name="AMYM">#REF!</definedName>
    <definedName name="AP">#REF!</definedName>
    <definedName name="areas_f">#REF!</definedName>
    <definedName name="AREASOLICITANTE">#REF!</definedName>
    <definedName name="AS">#REF!</definedName>
    <definedName name="B">#REF!</definedName>
    <definedName name="CGI">#REF!</definedName>
    <definedName name="CGMYC">#REF!</definedName>
    <definedName name="CGMYM">#REF!</definedName>
    <definedName name="CGS">#REF!</definedName>
    <definedName name="EF">#REF!</definedName>
    <definedName name="EI">#REF!</definedName>
    <definedName name="EMYC">#REF!</definedName>
    <definedName name="EMYM">#REF!</definedName>
    <definedName name="EP">#REF!</definedName>
    <definedName name="ES">#REF!</definedName>
    <definedName name="FF">#REF!</definedName>
    <definedName name="FFMMAF">#REF!</definedName>
    <definedName name="FFMMAM">#REF!</definedName>
    <definedName name="FI">#REF!</definedName>
    <definedName name="FMYC">#REF!</definedName>
    <definedName name="FMYM">#REF!</definedName>
    <definedName name="FP">#REF!</definedName>
    <definedName name="FS">#REF!</definedName>
    <definedName name="GCH">#REF!</definedName>
    <definedName name="GD">#REF!</definedName>
    <definedName name="i">#REF!</definedName>
    <definedName name="J">#REF!</definedName>
    <definedName name="L">#REF!</definedName>
    <definedName name="MetasOb1">#REF!</definedName>
    <definedName name="MetasOb2">#REF!</definedName>
    <definedName name="MetasOb3">#REF!</definedName>
    <definedName name="MetasOb4">#REF!</definedName>
    <definedName name="MetasOb5">#REF!</definedName>
    <definedName name="MetasOb6">#REF!</definedName>
    <definedName name="MetasOb7">#REF!</definedName>
    <definedName name="MetasOb8">#REF!</definedName>
    <definedName name="MetasOb9">#REF!</definedName>
    <definedName name="MSC">#REF!</definedName>
    <definedName name="Objetivos">#REF!</definedName>
    <definedName name="PC">#REF!</definedName>
    <definedName name="PI">#REF!</definedName>
    <definedName name="PIC">#REF!</definedName>
    <definedName name="PMYC">#REF!</definedName>
    <definedName name="PONAL">#REF!</definedName>
    <definedName name="PONALAF">#REF!</definedName>
    <definedName name="PONALAF2">#REF!</definedName>
    <definedName name="PONALAM">#REF!</definedName>
    <definedName name="PP">#REF!</definedName>
    <definedName name="PS">#REF!</definedName>
    <definedName name="S">#REF!</definedName>
    <definedName name="SO">#REF!</definedName>
    <definedName name="TICs">#REF!</definedName>
    <definedName name="v.total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1" l="1"/>
  <c r="L30" i="1"/>
  <c r="M30" i="1"/>
  <c r="M29" i="1"/>
  <c r="L29" i="1"/>
  <c r="K29" i="1"/>
  <c r="L28" i="1"/>
  <c r="M28" i="1"/>
  <c r="L27" i="1"/>
  <c r="M27" i="1"/>
  <c r="M26" i="1"/>
  <c r="L26" i="1"/>
  <c r="K26" i="1"/>
  <c r="L25" i="1"/>
  <c r="K25" i="1"/>
  <c r="L24" i="1"/>
  <c r="K24" i="1"/>
  <c r="M23" i="1"/>
  <c r="L23" i="1"/>
  <c r="K23" i="1"/>
  <c r="L22" i="1"/>
  <c r="M22" i="1"/>
  <c r="L21" i="1"/>
  <c r="M21" i="1"/>
  <c r="M20" i="1"/>
  <c r="L20" i="1"/>
  <c r="K20" i="1"/>
  <c r="L19" i="1"/>
  <c r="K19" i="1"/>
  <c r="L18" i="1"/>
  <c r="M18" i="1"/>
  <c r="M17" i="1"/>
  <c r="L17" i="1"/>
  <c r="K17" i="1"/>
  <c r="L16" i="1"/>
  <c r="M16" i="1"/>
  <c r="L15" i="1"/>
  <c r="M15" i="1"/>
  <c r="M14" i="1"/>
  <c r="L14" i="1"/>
  <c r="K14" i="1"/>
  <c r="L13" i="1"/>
  <c r="M13" i="1"/>
  <c r="L12" i="1"/>
  <c r="M12" i="1"/>
  <c r="M11" i="1"/>
  <c r="L11" i="1"/>
  <c r="K11" i="1"/>
  <c r="J9" i="1"/>
  <c r="I9" i="1"/>
  <c r="L10" i="1"/>
  <c r="M10" i="1"/>
  <c r="L9" i="1" l="1"/>
  <c r="G9" i="1"/>
  <c r="K13" i="1"/>
  <c r="K16" i="1"/>
  <c r="K22" i="1"/>
  <c r="H9" i="1"/>
  <c r="M25" i="1"/>
  <c r="M19" i="1"/>
  <c r="K27" i="1"/>
  <c r="K30" i="1"/>
  <c r="K12" i="1"/>
  <c r="K15" i="1"/>
  <c r="K18" i="1"/>
  <c r="K21" i="1"/>
  <c r="K28" i="1"/>
  <c r="N30" i="1" l="1"/>
  <c r="N27" i="1"/>
  <c r="N24" i="1"/>
  <c r="M9" i="1"/>
  <c r="N22" i="1"/>
  <c r="N10" i="1"/>
  <c r="N28" i="1"/>
  <c r="N23" i="1"/>
  <c r="N18" i="1"/>
  <c r="N9" i="1"/>
  <c r="N19" i="1"/>
  <c r="N17" i="1"/>
  <c r="N29" i="1"/>
  <c r="N15" i="1"/>
  <c r="N16" i="1"/>
  <c r="N13" i="1"/>
  <c r="N25" i="1"/>
  <c r="N20" i="1"/>
  <c r="N14" i="1"/>
  <c r="N11" i="1"/>
  <c r="N26" i="1"/>
  <c r="N21" i="1"/>
  <c r="N12" i="1"/>
  <c r="K9" i="1"/>
</calcChain>
</file>

<file path=xl/sharedStrings.xml><?xml version="1.0" encoding="utf-8"?>
<sst xmlns="http://schemas.openxmlformats.org/spreadsheetml/2006/main" count="123" uniqueCount="87">
  <si>
    <t>EJECUCIÓN INVERSIÓN - FONDO ÚNICO DE TECNOLOGÍAS DE LA INFORMACIÓN Y LAS COMUNICACIONES 2026</t>
  </si>
  <si>
    <t>Detalle por fichas de inversión</t>
  </si>
  <si>
    <t>Cifras en Millones de Pesos</t>
  </si>
  <si>
    <t>Fuente: SIIF</t>
  </si>
  <si>
    <t>a 30 de junio de 2026</t>
  </si>
  <si>
    <t>Línea Estratégica</t>
  </si>
  <si>
    <t>Dependencia</t>
  </si>
  <si>
    <t>Área</t>
  </si>
  <si>
    <t>RUBRO SIIF</t>
  </si>
  <si>
    <t>FICHA</t>
  </si>
  <si>
    <t>Apropiación Vigente</t>
  </si>
  <si>
    <t xml:space="preserve">Compromisos </t>
  </si>
  <si>
    <t xml:space="preserve">Obligaciones </t>
  </si>
  <si>
    <t xml:space="preserve">Pagos  </t>
  </si>
  <si>
    <t>Saldo por Comprometer</t>
  </si>
  <si>
    <t>Saldo por obligar Compromisos menos Obligaciones</t>
  </si>
  <si>
    <t xml:space="preserve">Porcentaje de Ejecución </t>
  </si>
  <si>
    <t xml:space="preserve">% Participación </t>
  </si>
  <si>
    <t>TOTALES</t>
  </si>
  <si>
    <t>SEGURIDAD HUMANA Y JUSTICIA SOCIAL /
 A. ESTRATEGIA DE CONECTIVIDAD DIGITAL</t>
  </si>
  <si>
    <t xml:space="preserve">Viceministerio de Conectividad </t>
  </si>
  <si>
    <t>Dirección de Infraestructura</t>
  </si>
  <si>
    <t>C-2301-0400-20-20204A</t>
  </si>
  <si>
    <t>Implementación soluciones de acceso comunitario a las tecnologías de la información y las comunicaciones</t>
  </si>
  <si>
    <t>C-2301-0400-34-20204A</t>
  </si>
  <si>
    <t>Fortalecimiento del acceso y/o uso de servicios de telecomunicaciones para cerrar la brecha digital en las regiones del país   Nacional</t>
  </si>
  <si>
    <t xml:space="preserve">Dirección de Vigilancia Inspección y control </t>
  </si>
  <si>
    <t>C-2301-0400-27-20204A</t>
  </si>
  <si>
    <t>Transformación del modelo de vigilancia, inspección y control del sector tic</t>
  </si>
  <si>
    <t>Grupo interno de trabajo del Fortalecimiento del sistema de medios públicos.</t>
  </si>
  <si>
    <t>C-2301-0400-29-20204A</t>
  </si>
  <si>
    <t>Fortalecimiento integral de los operadores públicos del servicio de televisión nacional</t>
  </si>
  <si>
    <t>Dirección de Industria de Comunicaciones</t>
  </si>
  <si>
    <t>C-2301-0400-30-20204A</t>
  </si>
  <si>
    <t xml:space="preserve">Fortalecimiento de la radio pública en el territorio </t>
  </si>
  <si>
    <t>C-2301-0400-31-20204A</t>
  </si>
  <si>
    <t>Fortalecimiento de políticas sectoriales para el desarrollo de la industria de comunicaciones</t>
  </si>
  <si>
    <t>Despacho Ministro</t>
  </si>
  <si>
    <t>Oficina de Fomento Regional</t>
  </si>
  <si>
    <t>C-2301-0400-32-20204A</t>
  </si>
  <si>
    <t xml:space="preserve">Ampliación del acceso a la oferta institucional del sector tic para los grupos de interés y entidades territoriales a nivel </t>
  </si>
  <si>
    <t>C-2302-0400-14-20204A</t>
  </si>
  <si>
    <t>Fortalecimiento del modelo convergente de la televisión pública regional y nacional</t>
  </si>
  <si>
    <t>TRANSFORMACIÓN PRODUCTIVA, INTERNACIONALIZACIÓN Y ACCIÓN CLÍMATICA / B. CIERRE DE BRECHAS TECNOLÓGICAS EN EL SECTOR PRODUCTIVO</t>
  </si>
  <si>
    <t>Viceministerio de Transformación Digital</t>
  </si>
  <si>
    <t>Dirección de Economía Digital</t>
  </si>
  <si>
    <t>C-2302-0400-18-40402B</t>
  </si>
  <si>
    <t>Fortalecimiento de la industria de TI</t>
  </si>
  <si>
    <t>2. SEGURIDAD HUMANA Y JUSTICIA SOCIAL / B. ALFABETIZACIÓN Y APROPIACIÓN DIGITAL COMO MOTOR DE OPORTUNIDADES PARA LA IGUALDAD</t>
  </si>
  <si>
    <t>Dirección de Apropiación de Tecnologías de la Información y las Comunicaciones.</t>
  </si>
  <si>
    <t>C-2302-0400-19-20204B</t>
  </si>
  <si>
    <t>Servicio de asistencia, capacitación y apoyo para el uso y apropiación de las TIC, con enfoque diferencial</t>
  </si>
  <si>
    <t>SEGURIDAD HUMANA Y JUSTICIA SOCIAL / B. PROTECCIÓN DE LAS PERSONAS, DE LAS INFRAESTRUCTURAS DIGITALES, FORTALECIMIENTO DE LAS ENTIDADES DEL ESTADO Y GARANTÍA EN LA PRESTACIÓN DE SUS SERVICIOS EN EL ENTORNO DIGITAL</t>
  </si>
  <si>
    <t>COLCERT</t>
  </si>
  <si>
    <t>C-2302-0400-24-20108B</t>
  </si>
  <si>
    <t>Fortalecimiento de las capacidades de prevencion, deteccion y recuperacion de incidentes de seguridad digital de los ciudadanos, del sector publico y del sector privado</t>
  </si>
  <si>
    <t xml:space="preserve"> CONVERGENCIA REGIONAL / B. ENTIDADES PÚBLICAS TERRITORIALES Y NACIONALES FORTALECIDAS</t>
  </si>
  <si>
    <t>Dirección de Gobierno Digital</t>
  </si>
  <si>
    <t>C-2302-0400-25-53105B</t>
  </si>
  <si>
    <t xml:space="preserve">Fortalecimiento de las tecnologías de la información y las comunicaciones en las entidades del estado para la transformación digital  del sector público </t>
  </si>
  <si>
    <t>C-2302-0400-26-40402B</t>
  </si>
  <si>
    <t>Fortalecimiento a la economía digital a nivel nacional</t>
  </si>
  <si>
    <t>CONVERGENCIA REGIONAL / B. ENTIDADES PÚBLICAS TERRITORIALES Y NACIONALES FORTALECIDAS</t>
  </si>
  <si>
    <t>Oficina Asesora de Prensa</t>
  </si>
  <si>
    <t>C-2302-0400-27-53105B</t>
  </si>
  <si>
    <t>Fortalecimiento de las estrategias de comunicación que incentiven el uso y apropiación de las TIC a lo largo del territorio  nacional</t>
  </si>
  <si>
    <t>SEGURIDAD HUMANA Y JUSTICIA SOCIAL / B. ALFABETIZACIÓN Y APROPIACIÓN DIGITAL COMO MOTOR DE OPORTUNIDADES PARA LA IGUALDAD</t>
  </si>
  <si>
    <t>C-2302-0400-28-20204B</t>
  </si>
  <si>
    <t>Servicio de asistencia, capacitación y apoyo para el uso y apropiación de las tic, con enfoque diferencial y en beneficio de la comunidad para participar en la economía digital.</t>
  </si>
  <si>
    <t>C-2302-0400-29-20204B</t>
  </si>
  <si>
    <t>Apoyo para el Fomento de Iniciativas TIC que Impulsen la Implementación de la Política Pública de Comunicaciones de y para los Pueblos Indígenas con la MPC</t>
  </si>
  <si>
    <t>Oficina Asesora de Planeación y Estudios Sectoriales</t>
  </si>
  <si>
    <t>C-2399-0400-14-53105B</t>
  </si>
  <si>
    <t>Modernización de la gestión institucional del ministerio TIC</t>
  </si>
  <si>
    <t>CONVERGENCIA REGIONAL / D. GOBIERNO DIGITAL PARA LA GENTE</t>
  </si>
  <si>
    <t>Oficina de Tecnologías de la Información</t>
  </si>
  <si>
    <t>C-2399-0400-15-53105D</t>
  </si>
  <si>
    <t>Fortalecimiento del portafolio de servicios de tecnologías de información para la transformación digital en el ministerio de tecnologías de la información y las comunicaciones - MINTIC.</t>
  </si>
  <si>
    <t>C-2399-0400-16-53105B</t>
  </si>
  <si>
    <t>Generación de información estadística del sector TIC</t>
  </si>
  <si>
    <t>Secretaría General</t>
  </si>
  <si>
    <t xml:space="preserve">Subdirección Administrativa </t>
  </si>
  <si>
    <t>C-2399-0400-17-53105B</t>
  </si>
  <si>
    <t>Fortalecimiento de acciones para mejorar la entrega de información a los grupos de valor. Bogotá D.C.</t>
  </si>
  <si>
    <t>C-2399-0400-18-53105B</t>
  </si>
  <si>
    <t>Conservación de la documentación histórica y el patrimonio documental del Ministerio de Correos, Telégrafos, Ministerio de Comunicaciones y recepción del fondo documental PAR Telecom Bogotá, D.C.</t>
  </si>
  <si>
    <t>* Elaboración propia, información de SIIF a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</si>
</sst>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-#,##0"/>
    <numFmt numFmtId="165" formatCode="_(* #,##0.00_);_(* \(#,##0.00\);_(* &quot;-&quot;??_);_(@_)"/>
    <numFmt numFmtId="166" formatCode="_(* #,##0_);_(* \(#,##0\);_(* &quot;-&quot;??_);_(@_)"/>
    <numFmt numFmtId="167" formatCode="0.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ptos"/>
      <family val="2"/>
    </font>
    <font>
      <b/>
      <sz val="12"/>
      <name val="Aptos"/>
      <family val="2"/>
    </font>
    <font>
      <b/>
      <sz val="14"/>
      <name val="Aptos"/>
      <family val="2"/>
    </font>
    <font>
      <b/>
      <i/>
      <sz val="12"/>
      <color rgb="FFFF0000"/>
      <name val="Aptos"/>
      <family val="2"/>
    </font>
    <font>
      <b/>
      <sz val="12"/>
      <color rgb="FFFF0000"/>
      <name val="Aptos"/>
      <family val="2"/>
    </font>
    <font>
      <b/>
      <sz val="12"/>
      <color theme="0"/>
      <name val="Aptos"/>
      <family val="2"/>
    </font>
    <font>
      <sz val="12"/>
      <color indexed="8"/>
      <name val="Aptos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sz val="12"/>
      <color rgb="FFFF0000"/>
      <name val="Aptos"/>
      <family val="2"/>
    </font>
    <font>
      <sz val="12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5050"/>
        <bgColor theme="4"/>
      </patternFill>
    </fill>
    <fill>
      <patternFill patternType="solid">
        <fgColor theme="3"/>
        <bgColor theme="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3" fillId="0" borderId="0" xfId="3" applyFont="1"/>
    <xf numFmtId="16" fontId="4" fillId="0" borderId="0" xfId="3" applyNumberFormat="1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4" fillId="0" borderId="0" xfId="3" applyFont="1"/>
    <xf numFmtId="10" fontId="3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0" fontId="6" fillId="0" borderId="0" xfId="3" applyFont="1"/>
    <xf numFmtId="0" fontId="6" fillId="0" borderId="0" xfId="3" applyFont="1" applyAlignment="1">
      <alignment horizontal="left"/>
    </xf>
    <xf numFmtId="10" fontId="7" fillId="0" borderId="0" xfId="3" applyNumberFormat="1" applyFont="1" applyAlignment="1">
      <alignment horizontal="right" vertical="center"/>
    </xf>
    <xf numFmtId="164" fontId="3" fillId="0" borderId="0" xfId="3" applyNumberFormat="1" applyFont="1"/>
    <xf numFmtId="164" fontId="6" fillId="0" borderId="0" xfId="3" applyNumberFormat="1" applyFont="1"/>
    <xf numFmtId="0" fontId="8" fillId="0" borderId="0" xfId="3" applyFont="1"/>
    <xf numFmtId="166" fontId="9" fillId="0" borderId="0" xfId="1" applyNumberFormat="1" applyFont="1" applyFill="1" applyBorder="1" applyAlignment="1"/>
    <xf numFmtId="16" fontId="4" fillId="2" borderId="0" xfId="3" applyNumberFormat="1" applyFont="1" applyFill="1" applyAlignment="1">
      <alignment horizontal="left" vertical="center"/>
    </xf>
    <xf numFmtId="0" fontId="4" fillId="2" borderId="0" xfId="3" applyFont="1" applyFill="1" applyAlignment="1">
      <alignment horizontal="center" vertical="center"/>
    </xf>
    <xf numFmtId="0" fontId="4" fillId="2" borderId="0" xfId="3" applyFont="1" applyFill="1"/>
    <xf numFmtId="0" fontId="3" fillId="2" borderId="0" xfId="3" applyFont="1" applyFill="1"/>
    <xf numFmtId="10" fontId="3" fillId="3" borderId="0" xfId="3" applyNumberFormat="1" applyFont="1" applyFill="1" applyAlignment="1">
      <alignment horizontal="right" vertical="center"/>
    </xf>
    <xf numFmtId="0" fontId="8" fillId="4" borderId="1" xfId="3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3" fillId="0" borderId="1" xfId="3" applyFont="1" applyBorder="1"/>
    <xf numFmtId="0" fontId="10" fillId="0" borderId="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 readingOrder="1"/>
    </xf>
    <xf numFmtId="1" fontId="10" fillId="0" borderId="1" xfId="0" applyNumberFormat="1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justify" vertical="center" wrapText="1" readingOrder="1"/>
    </xf>
    <xf numFmtId="165" fontId="10" fillId="0" borderId="1" xfId="1" applyFont="1" applyFill="1" applyBorder="1" applyAlignment="1">
      <alignment horizontal="center" vertical="center"/>
    </xf>
    <xf numFmtId="165" fontId="10" fillId="0" borderId="1" xfId="1" applyFont="1" applyBorder="1" applyAlignment="1">
      <alignment horizontal="center" vertical="center"/>
    </xf>
    <xf numFmtId="167" fontId="10" fillId="0" borderId="1" xfId="3" applyNumberFormat="1" applyFont="1" applyBorder="1" applyAlignment="1">
      <alignment horizontal="center" vertical="center"/>
    </xf>
    <xf numFmtId="10" fontId="10" fillId="0" borderId="1" xfId="3" applyNumberFormat="1" applyFont="1" applyBorder="1" applyAlignment="1">
      <alignment horizontal="center" vertical="center"/>
    </xf>
    <xf numFmtId="0" fontId="12" fillId="0" borderId="0" xfId="3" applyFont="1"/>
    <xf numFmtId="0" fontId="13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justify" vertical="center" wrapText="1" readingOrder="1"/>
    </xf>
    <xf numFmtId="0" fontId="7" fillId="0" borderId="0" xfId="3" applyFont="1"/>
    <xf numFmtId="0" fontId="10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justify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4" fillId="6" borderId="4" xfId="3" applyNumberFormat="1" applyFont="1" applyFill="1" applyBorder="1" applyAlignment="1">
      <alignment horizontal="center" vertical="center"/>
    </xf>
    <xf numFmtId="0" fontId="4" fillId="6" borderId="1" xfId="3" applyFont="1" applyFill="1" applyBorder="1" applyAlignment="1">
      <alignment horizontal="center" vertical="center" wrapText="1"/>
    </xf>
    <xf numFmtId="165" fontId="3" fillId="6" borderId="1" xfId="1" applyFont="1" applyFill="1" applyBorder="1" applyAlignment="1">
      <alignment horizontal="center" vertical="center"/>
    </xf>
    <xf numFmtId="167" fontId="3" fillId="6" borderId="1" xfId="2" applyNumberFormat="1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164" fontId="4" fillId="6" borderId="2" xfId="3" applyNumberFormat="1" applyFont="1" applyFill="1" applyBorder="1" applyAlignment="1">
      <alignment horizontal="center" vertical="center"/>
    </xf>
    <xf numFmtId="164" fontId="4" fillId="6" borderId="3" xfId="3" applyNumberFormat="1" applyFont="1" applyFill="1" applyBorder="1" applyAlignment="1">
      <alignment horizontal="center" vertical="center"/>
    </xf>
    <xf numFmtId="164" fontId="4" fillId="6" borderId="4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left" vertical="center" wrapText="1"/>
    </xf>
    <xf numFmtId="0" fontId="4" fillId="0" borderId="5" xfId="3" applyFont="1" applyBorder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1A33187F-E87B-4CC5-93EE-4B98CDB04FF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112059</xdr:colOff>
      <xdr:row>0</xdr:row>
      <xdr:rowOff>112059</xdr:rowOff>
    </xdr:from>
    <xdr:to>
      <xdr:col>13</xdr:col>
      <xdr:colOff>747993</xdr:colOff>
      <xdr:row>6</xdr:row>
      <xdr:rowOff>41461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6374403D-72A2-41E5-A38D-A7BBA09D6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971434" y="112059"/>
          <a:ext cx="635934" cy="1167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CB807-FFFE-412C-814F-067690953436}">
  <sheetPr>
    <tabColor rgb="FFCCFFFF"/>
  </sheetPr>
  <dimension ref="A1:HW31"/>
  <sheetViews>
    <sheetView showGridLines="0" tabSelected="1" topLeftCell="B1" zoomScale="85" zoomScaleNormal="85" workbookViewId="0">
      <pane ySplit="8" topLeftCell="A9" activePane="bottomLeft" state="frozen"/>
      <selection activeCell="B8" sqref="B8"/>
      <selection pane="bottomLeft" activeCell="I12" sqref="I12"/>
    </sheetView>
  </sheetViews>
  <sheetFormatPr baseColWidth="10" defaultColWidth="0" defaultRowHeight="15.75" customHeight="1" zeroHeight="1" x14ac:dyDescent="0.25"/>
  <cols>
    <col min="1" max="1" width="37.5703125" style="1" hidden="1" customWidth="1"/>
    <col min="2" max="2" width="19.140625" style="3" customWidth="1"/>
    <col min="3" max="3" width="33.7109375" style="3" customWidth="1"/>
    <col min="4" max="4" width="23.7109375" style="3" bestFit="1" customWidth="1"/>
    <col min="5" max="5" width="23.7109375" style="3" customWidth="1"/>
    <col min="6" max="6" width="49.85546875" style="4" customWidth="1"/>
    <col min="7" max="7" width="16.5703125" style="1" customWidth="1"/>
    <col min="8" max="8" width="17.7109375" style="1" bestFit="1" customWidth="1"/>
    <col min="9" max="9" width="17.28515625" style="1" bestFit="1" customWidth="1"/>
    <col min="10" max="10" width="14.42578125" style="1" bestFit="1" customWidth="1"/>
    <col min="11" max="11" width="16.5703125" style="1" bestFit="1" customWidth="1"/>
    <col min="12" max="12" width="21.42578125" style="1" customWidth="1"/>
    <col min="13" max="13" width="13.7109375" style="5" customWidth="1"/>
    <col min="14" max="14" width="16.7109375" style="1" customWidth="1"/>
    <col min="15" max="15" width="15.42578125" style="1" hidden="1" customWidth="1"/>
    <col min="16" max="16" width="11.5703125" style="1" hidden="1" customWidth="1"/>
    <col min="17" max="17" width="8.42578125" style="1" hidden="1" customWidth="1"/>
    <col min="18" max="231" width="11.42578125" style="1" hidden="1" customWidth="1"/>
    <col min="232" max="16384" width="9.28515625" style="1" hidden="1"/>
  </cols>
  <sheetData>
    <row r="1" spans="1:17" x14ac:dyDescent="0.25">
      <c r="B1" s="2"/>
    </row>
    <row r="2" spans="1:17" ht="18.75" x14ac:dyDescent="0.2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7" x14ac:dyDescent="0.25">
      <c r="B3" s="6" t="s">
        <v>1</v>
      </c>
      <c r="F3" s="7"/>
      <c r="G3" s="8"/>
      <c r="I3" s="9"/>
      <c r="J3" s="9"/>
      <c r="K3" s="10"/>
      <c r="M3" s="11"/>
    </row>
    <row r="4" spans="1:17" x14ac:dyDescent="0.25">
      <c r="B4" s="6" t="s">
        <v>2</v>
      </c>
      <c r="H4" s="12"/>
      <c r="I4" s="13"/>
      <c r="J4" s="13"/>
      <c r="K4" s="12"/>
      <c r="M4" s="11"/>
    </row>
    <row r="5" spans="1:17" x14ac:dyDescent="0.25">
      <c r="B5" s="6" t="s">
        <v>3</v>
      </c>
      <c r="G5" s="14"/>
      <c r="H5" s="15"/>
      <c r="I5" s="15"/>
      <c r="J5" s="15"/>
      <c r="K5" s="12"/>
      <c r="M5" s="11"/>
    </row>
    <row r="6" spans="1:17" x14ac:dyDescent="0.25">
      <c r="B6" s="2" t="s">
        <v>4</v>
      </c>
    </row>
    <row r="7" spans="1:17" x14ac:dyDescent="0.25">
      <c r="B7" s="16"/>
      <c r="C7" s="17"/>
      <c r="D7" s="17"/>
      <c r="E7" s="17"/>
      <c r="F7" s="18"/>
      <c r="G7" s="19"/>
      <c r="H7" s="19"/>
      <c r="I7" s="19"/>
      <c r="J7" s="19"/>
      <c r="K7" s="19"/>
      <c r="L7" s="19"/>
      <c r="M7" s="20"/>
    </row>
    <row r="8" spans="1:17" s="14" customFormat="1" ht="63" x14ac:dyDescent="0.25">
      <c r="A8" s="21" t="s">
        <v>5</v>
      </c>
      <c r="B8" s="22" t="s">
        <v>6</v>
      </c>
      <c r="C8" s="22" t="s">
        <v>7</v>
      </c>
      <c r="D8" s="22" t="s">
        <v>8</v>
      </c>
      <c r="E8" s="22"/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  <c r="M8" s="22" t="s">
        <v>16</v>
      </c>
      <c r="N8" s="22" t="s">
        <v>17</v>
      </c>
    </row>
    <row r="9" spans="1:17" x14ac:dyDescent="0.25">
      <c r="A9" s="23"/>
      <c r="B9" s="46"/>
      <c r="C9" s="47"/>
      <c r="D9" s="48"/>
      <c r="E9" s="41"/>
      <c r="F9" s="42" t="s">
        <v>18</v>
      </c>
      <c r="G9" s="43">
        <f>SUBTOTAL(9,G10:G30)</f>
        <v>1485146.8180000002</v>
      </c>
      <c r="H9" s="43">
        <f t="shared" ref="H9:L9" si="0">SUBTOTAL(9,H10:H30)</f>
        <v>1125257.88783544</v>
      </c>
      <c r="I9" s="43">
        <f t="shared" si="0"/>
        <v>690752.46230295009</v>
      </c>
      <c r="J9" s="43">
        <f t="shared" si="0"/>
        <v>506795.57159441989</v>
      </c>
      <c r="K9" s="43">
        <f>SUBTOTAL(9,K10:K30)</f>
        <v>359888.93016456004</v>
      </c>
      <c r="L9" s="43">
        <f t="shared" si="0"/>
        <v>434505.4255324899</v>
      </c>
      <c r="M9" s="44">
        <f>SUM(I9)/G9</f>
        <v>0.46510718935732182</v>
      </c>
      <c r="N9" s="44">
        <f>SUM(G9)/$G$9</f>
        <v>1</v>
      </c>
      <c r="O9" s="14"/>
      <c r="P9" s="14"/>
      <c r="Q9" s="14"/>
    </row>
    <row r="10" spans="1:17" s="32" customFormat="1" ht="50.25" customHeight="1" x14ac:dyDescent="0.25">
      <c r="A10" s="24" t="s">
        <v>19</v>
      </c>
      <c r="B10" s="24" t="s">
        <v>20</v>
      </c>
      <c r="C10" s="24" t="s">
        <v>21</v>
      </c>
      <c r="D10" s="25" t="s">
        <v>22</v>
      </c>
      <c r="E10" s="26">
        <v>2018011000388</v>
      </c>
      <c r="F10" s="27" t="s">
        <v>23</v>
      </c>
      <c r="G10" s="28">
        <v>255028.74877800001</v>
      </c>
      <c r="H10" s="28">
        <v>246245.18072400001</v>
      </c>
      <c r="I10" s="29">
        <v>142615.43027086998</v>
      </c>
      <c r="J10" s="29">
        <v>37086.183943870004</v>
      </c>
      <c r="K10" s="29">
        <f>+G10-H10</f>
        <v>8783.568054000003</v>
      </c>
      <c r="L10" s="29">
        <f t="shared" ref="L10:L30" si="1">+H10-I10</f>
        <v>103629.75045313002</v>
      </c>
      <c r="M10" s="30">
        <f t="shared" ref="M10:M23" si="2">SUM(I10)/G10</f>
        <v>0.559213151278938</v>
      </c>
      <c r="N10" s="31">
        <f t="shared" ref="N10:N30" si="3">SUM(G10)/$G$9</f>
        <v>0.17171955370812367</v>
      </c>
      <c r="O10" s="14"/>
      <c r="P10" s="14"/>
      <c r="Q10" s="14"/>
    </row>
    <row r="11" spans="1:17" s="35" customFormat="1" ht="50.25" customHeight="1" x14ac:dyDescent="0.25">
      <c r="A11" s="33"/>
      <c r="B11" s="24" t="s">
        <v>20</v>
      </c>
      <c r="C11" s="24" t="s">
        <v>21</v>
      </c>
      <c r="D11" s="25" t="s">
        <v>24</v>
      </c>
      <c r="E11" s="26">
        <v>202500000015922</v>
      </c>
      <c r="F11" s="34" t="s">
        <v>25</v>
      </c>
      <c r="G11" s="28">
        <v>370488.17050900002</v>
      </c>
      <c r="H11" s="28">
        <v>164184.31523599999</v>
      </c>
      <c r="I11" s="29">
        <v>44824.794158720004</v>
      </c>
      <c r="J11" s="29">
        <v>43575.292515720001</v>
      </c>
      <c r="K11" s="29">
        <f t="shared" ref="K11:K30" si="4">+G11-H11</f>
        <v>206303.85527300002</v>
      </c>
      <c r="L11" s="29">
        <f t="shared" si="1"/>
        <v>119359.52107727999</v>
      </c>
      <c r="M11" s="30">
        <f t="shared" si="2"/>
        <v>0.12098846259284574</v>
      </c>
      <c r="N11" s="31">
        <f t="shared" si="3"/>
        <v>0.24946231983173531</v>
      </c>
      <c r="O11" s="14"/>
      <c r="P11" s="14"/>
      <c r="Q11" s="14"/>
    </row>
    <row r="12" spans="1:17" s="32" customFormat="1" ht="50.25" customHeight="1" x14ac:dyDescent="0.25">
      <c r="A12" s="24" t="s">
        <v>19</v>
      </c>
      <c r="B12" s="24" t="s">
        <v>20</v>
      </c>
      <c r="C12" s="24" t="s">
        <v>26</v>
      </c>
      <c r="D12" s="25" t="s">
        <v>27</v>
      </c>
      <c r="E12" s="26">
        <v>202300000000160</v>
      </c>
      <c r="F12" s="36" t="s">
        <v>28</v>
      </c>
      <c r="G12" s="28">
        <v>14733.591788</v>
      </c>
      <c r="H12" s="28">
        <v>9272.1877640000002</v>
      </c>
      <c r="I12" s="29">
        <v>2933.08635</v>
      </c>
      <c r="J12" s="29">
        <v>2933.08635</v>
      </c>
      <c r="K12" s="29">
        <f t="shared" si="4"/>
        <v>5461.4040239999995</v>
      </c>
      <c r="L12" s="29">
        <f t="shared" si="1"/>
        <v>6339.1014140000007</v>
      </c>
      <c r="M12" s="30">
        <f t="shared" si="2"/>
        <v>0.19907476684598369</v>
      </c>
      <c r="N12" s="31">
        <f t="shared" si="3"/>
        <v>9.9206298053691813E-3</v>
      </c>
    </row>
    <row r="13" spans="1:17" s="32" customFormat="1" ht="50.25" customHeight="1" x14ac:dyDescent="0.25">
      <c r="A13" s="24" t="s">
        <v>19</v>
      </c>
      <c r="B13" s="24" t="s">
        <v>20</v>
      </c>
      <c r="C13" s="24" t="s">
        <v>29</v>
      </c>
      <c r="D13" s="37" t="s">
        <v>30</v>
      </c>
      <c r="E13" s="26">
        <v>202300000000011</v>
      </c>
      <c r="F13" s="36" t="s">
        <v>31</v>
      </c>
      <c r="G13" s="28">
        <v>253703.16915</v>
      </c>
      <c r="H13" s="28">
        <v>251492.87660300001</v>
      </c>
      <c r="I13" s="29">
        <v>232042.87660300001</v>
      </c>
      <c r="J13" s="29">
        <v>173476.03169</v>
      </c>
      <c r="K13" s="29">
        <f t="shared" si="4"/>
        <v>2210.29254699999</v>
      </c>
      <c r="L13" s="29">
        <f t="shared" si="1"/>
        <v>19450</v>
      </c>
      <c r="M13" s="30">
        <f t="shared" si="2"/>
        <v>0.91462348452496656</v>
      </c>
      <c r="N13" s="31">
        <f t="shared" si="3"/>
        <v>0.17082699573881455</v>
      </c>
    </row>
    <row r="14" spans="1:17" s="32" customFormat="1" ht="50.25" customHeight="1" x14ac:dyDescent="0.25">
      <c r="A14" s="24" t="s">
        <v>19</v>
      </c>
      <c r="B14" s="24" t="s">
        <v>20</v>
      </c>
      <c r="C14" s="24" t="s">
        <v>32</v>
      </c>
      <c r="D14" s="37" t="s">
        <v>33</v>
      </c>
      <c r="E14" s="26">
        <v>202300000000033</v>
      </c>
      <c r="F14" s="36" t="s">
        <v>34</v>
      </c>
      <c r="G14" s="28">
        <v>6823.7877959999996</v>
      </c>
      <c r="H14" s="28">
        <v>0</v>
      </c>
      <c r="I14" s="29">
        <v>0</v>
      </c>
      <c r="J14" s="29">
        <v>0</v>
      </c>
      <c r="K14" s="29">
        <f t="shared" si="4"/>
        <v>6823.7877959999996</v>
      </c>
      <c r="L14" s="29">
        <f t="shared" si="1"/>
        <v>0</v>
      </c>
      <c r="M14" s="30">
        <f t="shared" si="2"/>
        <v>0</v>
      </c>
      <c r="N14" s="31">
        <f t="shared" si="3"/>
        <v>4.5946890322866377E-3</v>
      </c>
    </row>
    <row r="15" spans="1:17" s="32" customFormat="1" ht="50.25" customHeight="1" x14ac:dyDescent="0.25">
      <c r="A15" s="24" t="s">
        <v>19</v>
      </c>
      <c r="B15" s="24" t="s">
        <v>20</v>
      </c>
      <c r="C15" s="24" t="s">
        <v>32</v>
      </c>
      <c r="D15" s="25" t="s">
        <v>35</v>
      </c>
      <c r="E15" s="26">
        <v>202300000000056</v>
      </c>
      <c r="F15" s="36" t="s">
        <v>36</v>
      </c>
      <c r="G15" s="28">
        <v>12060.411425</v>
      </c>
      <c r="H15" s="28">
        <v>8470.3494840000003</v>
      </c>
      <c r="I15" s="29">
        <v>4261.7333811300005</v>
      </c>
      <c r="J15" s="29">
        <v>4109.2714561299999</v>
      </c>
      <c r="K15" s="29">
        <f t="shared" si="4"/>
        <v>3590.0619409999999</v>
      </c>
      <c r="L15" s="29">
        <f t="shared" si="1"/>
        <v>4208.6161028699998</v>
      </c>
      <c r="M15" s="30">
        <f t="shared" si="2"/>
        <v>0.35336550561582525</v>
      </c>
      <c r="N15" s="31">
        <f t="shared" si="3"/>
        <v>8.1206863044297334E-3</v>
      </c>
    </row>
    <row r="16" spans="1:17" s="32" customFormat="1" ht="50.25" customHeight="1" x14ac:dyDescent="0.25">
      <c r="A16" s="24" t="s">
        <v>19</v>
      </c>
      <c r="B16" s="24" t="s">
        <v>37</v>
      </c>
      <c r="C16" s="24" t="s">
        <v>38</v>
      </c>
      <c r="D16" s="25" t="s">
        <v>39</v>
      </c>
      <c r="E16" s="26">
        <v>202300000000124</v>
      </c>
      <c r="F16" s="36" t="s">
        <v>40</v>
      </c>
      <c r="G16" s="28">
        <v>21501.108869</v>
      </c>
      <c r="H16" s="28">
        <v>15936.234866500001</v>
      </c>
      <c r="I16" s="29">
        <v>8022.5418514599996</v>
      </c>
      <c r="J16" s="29">
        <v>8022.5418514599996</v>
      </c>
      <c r="K16" s="29">
        <f t="shared" si="4"/>
        <v>5564.8740024999988</v>
      </c>
      <c r="L16" s="29">
        <f t="shared" si="1"/>
        <v>7913.6930150400012</v>
      </c>
      <c r="M16" s="30">
        <f t="shared" si="2"/>
        <v>0.37312223757104868</v>
      </c>
      <c r="N16" s="31">
        <f t="shared" si="3"/>
        <v>1.4477429846265877E-2</v>
      </c>
    </row>
    <row r="17" spans="1:14" s="32" customFormat="1" ht="50.25" customHeight="1" x14ac:dyDescent="0.25">
      <c r="A17" s="24" t="s">
        <v>19</v>
      </c>
      <c r="B17" s="24" t="s">
        <v>20</v>
      </c>
      <c r="C17" s="24" t="s">
        <v>29</v>
      </c>
      <c r="D17" s="37" t="s">
        <v>41</v>
      </c>
      <c r="E17" s="26">
        <v>2018011000316</v>
      </c>
      <c r="F17" s="36" t="s">
        <v>42</v>
      </c>
      <c r="G17" s="28">
        <v>23583.830849000002</v>
      </c>
      <c r="H17" s="28">
        <v>3853.0422490000001</v>
      </c>
      <c r="I17" s="29">
        <v>2084.2413265</v>
      </c>
      <c r="J17" s="29">
        <v>2084.2413265</v>
      </c>
      <c r="K17" s="29">
        <f t="shared" si="4"/>
        <v>19730.7886</v>
      </c>
      <c r="L17" s="29">
        <f t="shared" si="1"/>
        <v>1768.8009225000001</v>
      </c>
      <c r="M17" s="30">
        <f t="shared" si="2"/>
        <v>8.8375859708490725E-2</v>
      </c>
      <c r="N17" s="31">
        <f t="shared" si="3"/>
        <v>1.5879797581736459E-2</v>
      </c>
    </row>
    <row r="18" spans="1:14" s="32" customFormat="1" ht="50.25" customHeight="1" x14ac:dyDescent="0.25">
      <c r="A18" s="24" t="s">
        <v>43</v>
      </c>
      <c r="B18" s="38" t="s">
        <v>44</v>
      </c>
      <c r="C18" s="24" t="s">
        <v>45</v>
      </c>
      <c r="D18" s="37" t="s">
        <v>46</v>
      </c>
      <c r="E18" s="26">
        <v>2018011000589</v>
      </c>
      <c r="F18" s="39" t="s">
        <v>47</v>
      </c>
      <c r="G18" s="28">
        <v>164039.66387600001</v>
      </c>
      <c r="H18" s="28">
        <v>139528.55682100001</v>
      </c>
      <c r="I18" s="29">
        <v>76074.065751999995</v>
      </c>
      <c r="J18" s="29">
        <v>66095.178704000005</v>
      </c>
      <c r="K18" s="29">
        <f t="shared" si="4"/>
        <v>24511.107055</v>
      </c>
      <c r="L18" s="29">
        <f t="shared" si="1"/>
        <v>63454.491069000011</v>
      </c>
      <c r="M18" s="30">
        <f t="shared" si="2"/>
        <v>0.46375409431163855</v>
      </c>
      <c r="N18" s="31">
        <f t="shared" si="3"/>
        <v>0.11045349987478476</v>
      </c>
    </row>
    <row r="19" spans="1:14" s="32" customFormat="1" ht="50.25" customHeight="1" x14ac:dyDescent="0.25">
      <c r="A19" s="24" t="s">
        <v>48</v>
      </c>
      <c r="B19" s="24" t="s">
        <v>44</v>
      </c>
      <c r="C19" s="24" t="s">
        <v>49</v>
      </c>
      <c r="D19" s="37" t="s">
        <v>50</v>
      </c>
      <c r="E19" s="26">
        <v>2018011000080</v>
      </c>
      <c r="F19" s="27" t="s">
        <v>51</v>
      </c>
      <c r="G19" s="28">
        <v>10888.575827000001</v>
      </c>
      <c r="H19" s="28">
        <v>10888.575827000001</v>
      </c>
      <c r="I19" s="29">
        <v>8166.4318700000003</v>
      </c>
      <c r="J19" s="29">
        <v>8166.4318700000003</v>
      </c>
      <c r="K19" s="29">
        <f t="shared" si="4"/>
        <v>0</v>
      </c>
      <c r="L19" s="29">
        <f t="shared" si="1"/>
        <v>2722.1439570000002</v>
      </c>
      <c r="M19" s="30">
        <f t="shared" si="2"/>
        <v>0.74999999997704014</v>
      </c>
      <c r="N19" s="31">
        <f t="shared" si="3"/>
        <v>7.3316494335982875E-3</v>
      </c>
    </row>
    <row r="20" spans="1:14" s="32" customFormat="1" ht="75.75" customHeight="1" x14ac:dyDescent="0.25">
      <c r="A20" s="24" t="s">
        <v>52</v>
      </c>
      <c r="B20" s="24" t="s">
        <v>44</v>
      </c>
      <c r="C20" s="24" t="s">
        <v>53</v>
      </c>
      <c r="D20" s="40" t="s">
        <v>54</v>
      </c>
      <c r="E20" s="26">
        <v>2022011000093</v>
      </c>
      <c r="F20" s="36" t="s">
        <v>55</v>
      </c>
      <c r="G20" s="28">
        <v>13709.087439999999</v>
      </c>
      <c r="H20" s="28">
        <v>12119.94774</v>
      </c>
      <c r="I20" s="29">
        <v>6870.5948360000002</v>
      </c>
      <c r="J20" s="29">
        <v>4510.5948360000002</v>
      </c>
      <c r="K20" s="29">
        <f t="shared" si="4"/>
        <v>1589.1396999999997</v>
      </c>
      <c r="L20" s="29">
        <f t="shared" si="1"/>
        <v>5249.3529039999994</v>
      </c>
      <c r="M20" s="30">
        <f t="shared" si="2"/>
        <v>0.50117083767028625</v>
      </c>
      <c r="N20" s="31">
        <f t="shared" si="3"/>
        <v>9.2307960895486336E-3</v>
      </c>
    </row>
    <row r="21" spans="1:14" s="32" customFormat="1" ht="75.75" customHeight="1" x14ac:dyDescent="0.25">
      <c r="A21" s="24" t="s">
        <v>56</v>
      </c>
      <c r="B21" s="24" t="s">
        <v>44</v>
      </c>
      <c r="C21" s="24" t="s">
        <v>57</v>
      </c>
      <c r="D21" s="25" t="s">
        <v>58</v>
      </c>
      <c r="E21" s="26">
        <v>202300000000132</v>
      </c>
      <c r="F21" s="36" t="s">
        <v>59</v>
      </c>
      <c r="G21" s="28">
        <v>72564.354112999994</v>
      </c>
      <c r="H21" s="28">
        <v>63217.741719500002</v>
      </c>
      <c r="I21" s="29">
        <v>27626.228822959998</v>
      </c>
      <c r="J21" s="29">
        <v>25437.814804959999</v>
      </c>
      <c r="K21" s="29">
        <f t="shared" si="4"/>
        <v>9346.6123934999923</v>
      </c>
      <c r="L21" s="29">
        <f t="shared" si="1"/>
        <v>35591.512896540007</v>
      </c>
      <c r="M21" s="30">
        <f t="shared" si="2"/>
        <v>0.38071349439615182</v>
      </c>
      <c r="N21" s="31">
        <f t="shared" si="3"/>
        <v>4.8860054260978787E-2</v>
      </c>
    </row>
    <row r="22" spans="1:14" s="32" customFormat="1" ht="50.25" customHeight="1" x14ac:dyDescent="0.25">
      <c r="A22" s="24" t="s">
        <v>43</v>
      </c>
      <c r="B22" s="24" t="s">
        <v>44</v>
      </c>
      <c r="C22" s="24" t="s">
        <v>45</v>
      </c>
      <c r="D22" s="37" t="s">
        <v>60</v>
      </c>
      <c r="E22" s="26">
        <v>202300000000122</v>
      </c>
      <c r="F22" s="39" t="s">
        <v>61</v>
      </c>
      <c r="G22" s="28">
        <v>103784.306081</v>
      </c>
      <c r="H22" s="28">
        <v>91698.324733000001</v>
      </c>
      <c r="I22" s="29">
        <v>81158.049037000004</v>
      </c>
      <c r="J22" s="29">
        <v>81158.049037000004</v>
      </c>
      <c r="K22" s="29">
        <f t="shared" si="4"/>
        <v>12085.981348000001</v>
      </c>
      <c r="L22" s="29">
        <f t="shared" si="1"/>
        <v>10540.275695999997</v>
      </c>
      <c r="M22" s="30">
        <f t="shared" si="2"/>
        <v>0.7819876829321285</v>
      </c>
      <c r="N22" s="31">
        <f t="shared" si="3"/>
        <v>6.9881512604095947E-2</v>
      </c>
    </row>
    <row r="23" spans="1:14" s="32" customFormat="1" ht="63" x14ac:dyDescent="0.25">
      <c r="A23" s="24" t="s">
        <v>62</v>
      </c>
      <c r="B23" s="24" t="s">
        <v>37</v>
      </c>
      <c r="C23" s="24" t="s">
        <v>63</v>
      </c>
      <c r="D23" s="37" t="s">
        <v>64</v>
      </c>
      <c r="E23" s="26">
        <v>202300000000159</v>
      </c>
      <c r="F23" s="27" t="s">
        <v>65</v>
      </c>
      <c r="G23" s="28">
        <v>11103.55</v>
      </c>
      <c r="H23" s="28">
        <v>10738.079847999999</v>
      </c>
      <c r="I23" s="29">
        <v>5240.5725240000002</v>
      </c>
      <c r="J23" s="29">
        <v>3505.9060869999998</v>
      </c>
      <c r="K23" s="29">
        <f t="shared" si="4"/>
        <v>365.47015199999987</v>
      </c>
      <c r="L23" s="29">
        <f t="shared" si="1"/>
        <v>5497.5073239999992</v>
      </c>
      <c r="M23" s="30">
        <f t="shared" si="2"/>
        <v>0.47197270458547047</v>
      </c>
      <c r="N23" s="31">
        <f t="shared" si="3"/>
        <v>7.476398875467946E-3</v>
      </c>
    </row>
    <row r="24" spans="1:14" s="32" customFormat="1" ht="78.75" x14ac:dyDescent="0.25">
      <c r="A24" s="24" t="s">
        <v>66</v>
      </c>
      <c r="B24" s="24" t="s">
        <v>44</v>
      </c>
      <c r="C24" s="24" t="s">
        <v>49</v>
      </c>
      <c r="D24" s="37" t="s">
        <v>67</v>
      </c>
      <c r="E24" s="26">
        <v>202300000000231</v>
      </c>
      <c r="F24" s="27" t="s">
        <v>68</v>
      </c>
      <c r="G24" s="28">
        <v>21951.927818</v>
      </c>
      <c r="H24" s="28">
        <v>17296.862939999999</v>
      </c>
      <c r="I24" s="29">
        <v>4803.991395</v>
      </c>
      <c r="J24" s="29">
        <v>4803.991395</v>
      </c>
      <c r="K24" s="29">
        <f t="shared" si="4"/>
        <v>4655.064878000001</v>
      </c>
      <c r="L24" s="29">
        <f t="shared" si="1"/>
        <v>12492.871544999998</v>
      </c>
      <c r="M24" s="30">
        <v>0</v>
      </c>
      <c r="N24" s="31">
        <f t="shared" si="3"/>
        <v>1.4780981618747944E-2</v>
      </c>
    </row>
    <row r="25" spans="1:14" s="32" customFormat="1" ht="78.75" x14ac:dyDescent="0.25">
      <c r="A25" s="24" t="s">
        <v>66</v>
      </c>
      <c r="B25" s="24" t="s">
        <v>37</v>
      </c>
      <c r="C25" s="24" t="s">
        <v>38</v>
      </c>
      <c r="D25" s="37" t="s">
        <v>69</v>
      </c>
      <c r="E25" s="26">
        <v>202300000000142</v>
      </c>
      <c r="F25" s="36" t="s">
        <v>70</v>
      </c>
      <c r="G25" s="28">
        <v>4960.5238920000002</v>
      </c>
      <c r="H25" s="28">
        <v>4960.5238900000004</v>
      </c>
      <c r="I25" s="29">
        <v>4594.589191</v>
      </c>
      <c r="J25" s="29">
        <v>4594.589191</v>
      </c>
      <c r="K25" s="29">
        <f t="shared" si="4"/>
        <v>1.99999976757681E-6</v>
      </c>
      <c r="L25" s="29">
        <f t="shared" si="1"/>
        <v>365.93469900000036</v>
      </c>
      <c r="M25" s="30">
        <f t="shared" ref="M25:M30" si="5">SUM(I25)/G25</f>
        <v>0.92623063431059061</v>
      </c>
      <c r="N25" s="31">
        <f t="shared" si="3"/>
        <v>3.3400899034885852E-3</v>
      </c>
    </row>
    <row r="26" spans="1:14" s="32" customFormat="1" ht="50.25" customHeight="1" x14ac:dyDescent="0.25">
      <c r="A26" s="24" t="s">
        <v>62</v>
      </c>
      <c r="B26" s="24" t="s">
        <v>37</v>
      </c>
      <c r="C26" s="24" t="s">
        <v>71</v>
      </c>
      <c r="D26" s="37" t="s">
        <v>72</v>
      </c>
      <c r="E26" s="26">
        <v>202300000000127</v>
      </c>
      <c r="F26" s="36" t="s">
        <v>73</v>
      </c>
      <c r="G26" s="28">
        <v>40940.957243999997</v>
      </c>
      <c r="H26" s="28">
        <v>32331.181265509997</v>
      </c>
      <c r="I26" s="29">
        <v>13448.462747489999</v>
      </c>
      <c r="J26" s="29">
        <v>13398.530797490001</v>
      </c>
      <c r="K26" s="29">
        <f t="shared" si="4"/>
        <v>8609.7759784900009</v>
      </c>
      <c r="L26" s="29">
        <f t="shared" si="1"/>
        <v>18882.718518019996</v>
      </c>
      <c r="M26" s="30">
        <f t="shared" si="5"/>
        <v>0.32848432603419175</v>
      </c>
      <c r="N26" s="31">
        <f t="shared" si="3"/>
        <v>2.7566942707478496E-2</v>
      </c>
    </row>
    <row r="27" spans="1:14" s="32" customFormat="1" ht="78.75" x14ac:dyDescent="0.25">
      <c r="A27" s="24" t="s">
        <v>74</v>
      </c>
      <c r="B27" s="24" t="s">
        <v>37</v>
      </c>
      <c r="C27" s="24" t="s">
        <v>75</v>
      </c>
      <c r="D27" s="37" t="s">
        <v>76</v>
      </c>
      <c r="E27" s="26">
        <v>202300000000125</v>
      </c>
      <c r="F27" s="39" t="s">
        <v>77</v>
      </c>
      <c r="G27" s="28">
        <v>58917.215369999998</v>
      </c>
      <c r="H27" s="28">
        <v>29841.474115929999</v>
      </c>
      <c r="I27" s="29">
        <v>17908.302166380003</v>
      </c>
      <c r="J27" s="29">
        <v>16314.896343079999</v>
      </c>
      <c r="K27" s="29">
        <f t="shared" si="4"/>
        <v>29075.741254069999</v>
      </c>
      <c r="L27" s="29">
        <f t="shared" si="1"/>
        <v>11933.171949549996</v>
      </c>
      <c r="M27" s="30">
        <f t="shared" si="5"/>
        <v>0.30395703622304449</v>
      </c>
      <c r="N27" s="31">
        <f t="shared" si="3"/>
        <v>3.9670970341734918E-2</v>
      </c>
    </row>
    <row r="28" spans="1:14" s="32" customFormat="1" ht="50.25" customHeight="1" x14ac:dyDescent="0.25">
      <c r="A28" s="24" t="s">
        <v>62</v>
      </c>
      <c r="B28" s="24" t="s">
        <v>37</v>
      </c>
      <c r="C28" s="24" t="s">
        <v>71</v>
      </c>
      <c r="D28" s="25" t="s">
        <v>78</v>
      </c>
      <c r="E28" s="26">
        <v>202300000000109</v>
      </c>
      <c r="F28" s="27" t="s">
        <v>79</v>
      </c>
      <c r="G28" s="28">
        <v>4017.661079</v>
      </c>
      <c r="H28" s="28">
        <v>1247.3363529999999</v>
      </c>
      <c r="I28" s="29">
        <v>506.58209099999999</v>
      </c>
      <c r="J28" s="29">
        <v>506.58209099999999</v>
      </c>
      <c r="K28" s="29">
        <f t="shared" si="4"/>
        <v>2770.3247259999998</v>
      </c>
      <c r="L28" s="29">
        <f t="shared" si="1"/>
        <v>740.75426199999993</v>
      </c>
      <c r="M28" s="30">
        <f>SUM(I28)/G28</f>
        <v>0.12608880665615746</v>
      </c>
      <c r="N28" s="31">
        <f t="shared" si="3"/>
        <v>2.7052282173761488E-3</v>
      </c>
    </row>
    <row r="29" spans="1:14" s="32" customFormat="1" ht="50.25" customHeight="1" x14ac:dyDescent="0.25">
      <c r="A29" s="24" t="s">
        <v>62</v>
      </c>
      <c r="B29" s="24" t="s">
        <v>80</v>
      </c>
      <c r="C29" s="24" t="s">
        <v>81</v>
      </c>
      <c r="D29" s="25" t="s">
        <v>82</v>
      </c>
      <c r="E29" s="26">
        <v>202400000000061</v>
      </c>
      <c r="F29" s="27" t="s">
        <v>83</v>
      </c>
      <c r="G29" s="28">
        <v>15070.965171</v>
      </c>
      <c r="H29" s="28">
        <v>8791.0265560000007</v>
      </c>
      <c r="I29" s="29">
        <v>5324.1242874399995</v>
      </c>
      <c r="J29" s="29">
        <v>4770.5936632100002</v>
      </c>
      <c r="K29" s="29">
        <f t="shared" si="4"/>
        <v>6279.9386149999991</v>
      </c>
      <c r="L29" s="29">
        <f t="shared" si="1"/>
        <v>3466.9022685600012</v>
      </c>
      <c r="M29" s="30">
        <f t="shared" si="5"/>
        <v>0.35327029337741672</v>
      </c>
      <c r="N29" s="31">
        <f t="shared" si="3"/>
        <v>1.0147794809469132E-2</v>
      </c>
    </row>
    <row r="30" spans="1:14" ht="90" customHeight="1" x14ac:dyDescent="0.25">
      <c r="B30" s="24" t="s">
        <v>80</v>
      </c>
      <c r="C30" s="24" t="s">
        <v>81</v>
      </c>
      <c r="D30" s="25" t="s">
        <v>84</v>
      </c>
      <c r="E30" s="26">
        <v>202500000023693</v>
      </c>
      <c r="F30" s="27" t="s">
        <v>85</v>
      </c>
      <c r="G30" s="28">
        <v>5275.2109250000003</v>
      </c>
      <c r="H30" s="28">
        <v>3144.0691000000002</v>
      </c>
      <c r="I30" s="29">
        <v>2245.763641</v>
      </c>
      <c r="J30" s="29">
        <v>2245.763641</v>
      </c>
      <c r="K30" s="29">
        <f t="shared" si="4"/>
        <v>2131.1418250000002</v>
      </c>
      <c r="L30" s="29">
        <f t="shared" si="1"/>
        <v>898.30545900000016</v>
      </c>
      <c r="M30" s="30">
        <f t="shared" si="5"/>
        <v>0.42572016037444038</v>
      </c>
      <c r="N30" s="31">
        <f t="shared" si="3"/>
        <v>3.5519794144689065E-3</v>
      </c>
    </row>
    <row r="31" spans="1:14" x14ac:dyDescent="0.25">
      <c r="B31" s="49" t="s">
        <v>86</v>
      </c>
      <c r="C31" s="50"/>
      <c r="D31" s="50"/>
      <c r="E31" s="50"/>
    </row>
  </sheetData>
  <autoFilter ref="A8:N8" xr:uid="{280F91BE-385C-4129-A006-10BC85464A33}"/>
  <mergeCells count="3">
    <mergeCell ref="B2:M2"/>
    <mergeCell ref="B9:D9"/>
    <mergeCell ref="B31:E31"/>
  </mergeCells>
  <dataValidations count="2">
    <dataValidation showDropDown="1" showInputMessage="1" showErrorMessage="1" sqref="E10:E30" xr:uid="{EF0136E2-A1A4-4E60-B318-482B5B9FC145}"/>
    <dataValidation type="list" allowBlank="1" showInputMessage="1" showErrorMessage="1" sqref="C15:D15 C20:D21 D28:D29 C18 C14 C10:D11 C28 B13:B28 B12:D12" xr:uid="{9DDAD5AE-8697-434A-A90A-1C6F26620679}">
      <formula1>AREASOLICITANTE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Fichas FUTIC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Mayerly Ramirez Diaz</dc:creator>
  <cp:lastModifiedBy>Mayerly Ramirez Diaz</cp:lastModifiedBy>
  <dcterms:created xsi:type="dcterms:W3CDTF">2026-07-06T13:23:45Z</dcterms:created>
  <dcterms:modified xsi:type="dcterms:W3CDTF">2026-07-06T13:28:18Z</dcterms:modified>
</cp:coreProperties>
</file>