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tic-my.sharepoint.com/personal/mramirezd_mintic_gov_co/Documents/Documentos/11. Presupuesto/Ejecución trimestral/"/>
    </mc:Choice>
  </mc:AlternateContent>
  <xr:revisionPtr revIDLastSave="0" documentId="8_{87B6BEA7-DBBD-4764-BFC1-CD4DA4502CE1}" xr6:coauthVersionLast="47" xr6:coauthVersionMax="47" xr10:uidLastSave="{00000000-0000-0000-0000-000000000000}"/>
  <bookViews>
    <workbookView xWindow="-120" yWindow="-120" windowWidth="29040" windowHeight="15720" xr2:uid="{49B73D5A-2621-4DCB-A4AB-71B65986A837}"/>
  </bookViews>
  <sheets>
    <sheet name="Detalle Fichas FUTIC" sheetId="1" r:id="rId1"/>
  </sheets>
  <definedNames>
    <definedName name="_xlnm._FilterDatabase" localSheetId="0" hidden="1">'Detalle Fichas FUTIC'!$A$8:$N$8</definedName>
    <definedName name="AF">#REF!</definedName>
    <definedName name="AFFFMM">#REF!</definedName>
    <definedName name="AFOCHO">#REF!</definedName>
    <definedName name="AFPONAL">#REF!</definedName>
    <definedName name="AI">#REF!</definedName>
    <definedName name="AMFFMM">#REF!</definedName>
    <definedName name="AMOCHO">#REF!</definedName>
    <definedName name="AMPONAL">#REF!</definedName>
    <definedName name="AMYC">#REF!</definedName>
    <definedName name="AMYM">#REF!</definedName>
    <definedName name="AP">#REF!</definedName>
    <definedName name="areas_f">#REF!</definedName>
    <definedName name="AREASOLICITANTE">#REF!</definedName>
    <definedName name="AS">#REF!</definedName>
    <definedName name="B">#REF!</definedName>
    <definedName name="CGI">#REF!</definedName>
    <definedName name="CGMYC">#REF!</definedName>
    <definedName name="CGMYM">#REF!</definedName>
    <definedName name="CGS">#REF!</definedName>
    <definedName name="EF">#REF!</definedName>
    <definedName name="EI">#REF!</definedName>
    <definedName name="EMYC">#REF!</definedName>
    <definedName name="EMYM">#REF!</definedName>
    <definedName name="EP">#REF!</definedName>
    <definedName name="ES">#REF!</definedName>
    <definedName name="FF">#REF!</definedName>
    <definedName name="FFMMAF">#REF!</definedName>
    <definedName name="FFMMAM">#REF!</definedName>
    <definedName name="FI">#REF!</definedName>
    <definedName name="FMYC">#REF!</definedName>
    <definedName name="FMYM">#REF!</definedName>
    <definedName name="FP">#REF!</definedName>
    <definedName name="FS">#REF!</definedName>
    <definedName name="GCH">#REF!</definedName>
    <definedName name="GD">#REF!</definedName>
    <definedName name="i">#REF!</definedName>
    <definedName name="J">#REF!</definedName>
    <definedName name="L">#REF!</definedName>
    <definedName name="MetasOb1">#REF!</definedName>
    <definedName name="MetasOb2">#REF!</definedName>
    <definedName name="MetasOb3">#REF!</definedName>
    <definedName name="MetasOb4">#REF!</definedName>
    <definedName name="MetasOb5">#REF!</definedName>
    <definedName name="MetasOb6">#REF!</definedName>
    <definedName name="MetasOb7">#REF!</definedName>
    <definedName name="MetasOb8">#REF!</definedName>
    <definedName name="MetasOb9">#REF!</definedName>
    <definedName name="MSC">#REF!</definedName>
    <definedName name="Objetivos">#REF!</definedName>
    <definedName name="PC">#REF!</definedName>
    <definedName name="PI">#REF!</definedName>
    <definedName name="PIC">#REF!</definedName>
    <definedName name="PMYC">#REF!</definedName>
    <definedName name="PONAL">#REF!</definedName>
    <definedName name="PONALAF">#REF!</definedName>
    <definedName name="PONALAF2">#REF!</definedName>
    <definedName name="PONALAM">#REF!</definedName>
    <definedName name="PP">#REF!</definedName>
    <definedName name="PS">#REF!</definedName>
    <definedName name="S">#REF!</definedName>
    <definedName name="SO">#REF!</definedName>
    <definedName name="TICs">#REF!</definedName>
    <definedName name="v.total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9" i="1"/>
  <c r="G30" i="1"/>
  <c r="J30" i="1"/>
  <c r="I30" i="1"/>
  <c r="M30" i="1" s="1"/>
  <c r="L30" i="1" l="1"/>
  <c r="H30" i="1"/>
  <c r="N30" i="1" l="1"/>
  <c r="K30" i="1"/>
</calcChain>
</file>

<file path=xl/sharedStrings.xml><?xml version="1.0" encoding="utf-8"?>
<sst xmlns="http://schemas.openxmlformats.org/spreadsheetml/2006/main" count="124" uniqueCount="88">
  <si>
    <t>EJECUCIÓN INVERSIÓN - FONDO ÚNICO DE TECNOLOGÍAS DE LA INFORMACIÓN Y LAS COMUNICACIONES 2026</t>
  </si>
  <si>
    <t>Detalle por fichas de inversión</t>
  </si>
  <si>
    <t>Cifras en Millones de Pesos</t>
  </si>
  <si>
    <t>Fuente: SIIF</t>
  </si>
  <si>
    <t>Línea Estratégica</t>
  </si>
  <si>
    <t>RUBRO SIIF</t>
  </si>
  <si>
    <t>FICHA</t>
  </si>
  <si>
    <t>Apropiación Vigente</t>
  </si>
  <si>
    <t xml:space="preserve">Compromisos </t>
  </si>
  <si>
    <t xml:space="preserve">Obligaciones </t>
  </si>
  <si>
    <t xml:space="preserve">Pagos  </t>
  </si>
  <si>
    <t>Saldo por Comprometer</t>
  </si>
  <si>
    <t>Saldo por obligar Compromisos menos Obligaciones</t>
  </si>
  <si>
    <t xml:space="preserve">Porcentaje de Ejecución </t>
  </si>
  <si>
    <t xml:space="preserve">% Participación </t>
  </si>
  <si>
    <t>TOTALES</t>
  </si>
  <si>
    <t>SEGURIDAD HUMANA Y JUSTICIA SOCIAL /
 A. ESTRATEGIA DE CONECTIVIDAD DIGITAL</t>
  </si>
  <si>
    <t xml:space="preserve">Viceministerio de Conectividad </t>
  </si>
  <si>
    <t>Dirección de Infraestructura</t>
  </si>
  <si>
    <t>C-2301-0400-20-20204A</t>
  </si>
  <si>
    <t>Implementación soluciones de acceso comunitario a las tecnologías de la información y las comunicaciones</t>
  </si>
  <si>
    <t>C-2301-0400-34-20204A</t>
  </si>
  <si>
    <t>Fortalecimiento del acceso y/o uso de servicios de telecomunicaciones para cerrar la brecha digital en las regiones del país   Nacional</t>
  </si>
  <si>
    <t xml:space="preserve">Dirección de Vigilancia Inspección y control </t>
  </si>
  <si>
    <t>C-2301-0400-27-20204A</t>
  </si>
  <si>
    <t>Transformación del modelo de vigilancia, inspección y control del sector tic</t>
  </si>
  <si>
    <t>Grupo interno de trabajo del Fortalecimiento del sistema de medios públicos.</t>
  </si>
  <si>
    <t>C-2301-0400-29-20204A</t>
  </si>
  <si>
    <t>Fortalecimiento integral de los operadores públicos del servicio de televisión nacional</t>
  </si>
  <si>
    <t>Dirección de Industria de Comunicaciones</t>
  </si>
  <si>
    <t>C-2301-0400-30-20204A</t>
  </si>
  <si>
    <t xml:space="preserve">Fortalecimiento de la radio pública en el territorio </t>
  </si>
  <si>
    <t>C-2301-0400-31-20204A</t>
  </si>
  <si>
    <t>Fortalecimiento de políticas sectoriales para el desarrollo de la industria de comunicaciones</t>
  </si>
  <si>
    <t>Despacho Ministro</t>
  </si>
  <si>
    <t>Oficina de Fomento Regional</t>
  </si>
  <si>
    <t>C-2301-0400-32-20204A</t>
  </si>
  <si>
    <t xml:space="preserve">Ampliación del acceso a la oferta institucional del sector tic para los grupos de interés y entidades territoriales a nivel </t>
  </si>
  <si>
    <t>C-2302-0400-14-20204A</t>
  </si>
  <si>
    <t>Fortalecimiento del modelo convergente de la televisión pública regional y nacional</t>
  </si>
  <si>
    <t>TRANSFORMACIÓN PRODUCTIVA, INTERNACIONALIZACIÓN Y ACCIÓN CLÍMATICA / B. CIERRE DE BRECHAS TECNOLÓGICAS EN EL SECTOR PRODUCTIVO</t>
  </si>
  <si>
    <t>Viceministerio de Transformación Digital</t>
  </si>
  <si>
    <t>Dirección de Economía Digital</t>
  </si>
  <si>
    <t>C-2302-0400-18-40402B</t>
  </si>
  <si>
    <t>Fortalecimiento de la industria de TI</t>
  </si>
  <si>
    <t>2. SEGURIDAD HUMANA Y JUSTICIA SOCIAL / B. ALFABETIZACIÓN Y APROPIACIÓN DIGITAL COMO MOTOR DE OPORTUNIDADES PARA LA IGUALDAD</t>
  </si>
  <si>
    <t>Dirección de Apropiación de Tecnologías de la Información y las Comunicaciones.</t>
  </si>
  <si>
    <t>C-2302-0400-19-20204B</t>
  </si>
  <si>
    <t>Servicio de asistencia, capacitación y apoyo para el uso y apropiación de las TIC, con enfoque diferencial</t>
  </si>
  <si>
    <t>SEGURIDAD HUMANA Y JUSTICIA SOCIAL / B. PROTECCIÓN DE LAS PERSONAS, DE LAS INFRAESTRUCTURAS DIGITALES, FORTALECIMIENTO DE LAS ENTIDADES DEL ESTADO Y GARANTÍA EN LA PRESTACIÓN DE SUS SERVICIOS EN EL ENTORNO DIGITAL</t>
  </si>
  <si>
    <t>COLCERT</t>
  </si>
  <si>
    <t>C-2302-0400-24-20108B</t>
  </si>
  <si>
    <t>Fortalecimiento de las capacidades de prevencion, deteccion y recuperacion de incidentes de seguridad digital de los ciudadanos, del sector publico y del sector privado</t>
  </si>
  <si>
    <t xml:space="preserve"> CONVERGENCIA REGIONAL / B. ENTIDADES PÚBLICAS TERRITORIALES Y NACIONALES FORTALECIDAS</t>
  </si>
  <si>
    <t>Dirección de Gobierno Digital</t>
  </si>
  <si>
    <t>C-2302-0400-25-53105B</t>
  </si>
  <si>
    <t xml:space="preserve">Fortalecimiento de las tecnologías de la información y las comunicaciones en las entidades del estado para la transformación digital  del sector público </t>
  </si>
  <si>
    <t>C-2302-0400-26-40402B</t>
  </si>
  <si>
    <t>Fortalecimiento a la economía digital a nivel nacional</t>
  </si>
  <si>
    <t>CONVERGENCIA REGIONAL / B. ENTIDADES PÚBLICAS TERRITORIALES Y NACIONALES FORTALECIDAS</t>
  </si>
  <si>
    <t>Oficina Asesora de Prensa</t>
  </si>
  <si>
    <t>C-2302-0400-27-53105B</t>
  </si>
  <si>
    <t>Fortalecimiento de las estrategias de comunicación que incentiven el uso y apropiación de las TIC a lo largo del territorio  nacional</t>
  </si>
  <si>
    <t>SEGURIDAD HUMANA Y JUSTICIA SOCIAL / B. ALFABETIZACIÓN Y APROPIACIÓN DIGITAL COMO MOTOR DE OPORTUNIDADES PARA LA IGUALDAD</t>
  </si>
  <si>
    <t>C-2302-0400-28-20204B</t>
  </si>
  <si>
    <t>Servicio de asistencia, capacitación y apoyo para el uso y apropiación de las tic, con enfoque diferencial y en beneficio de la comunidad para participar en la economía digital.</t>
  </si>
  <si>
    <t>C-2302-0400-29-20204B</t>
  </si>
  <si>
    <t>Apoyo para el Fomento de Iniciativas TIC que Impulsen la Implementación de la Política Pública de Comunicaciones de y para los Pueblos Indígenas con la MPC</t>
  </si>
  <si>
    <t>Oficina Asesora de Planeación y Estudios Sectoriales</t>
  </si>
  <si>
    <t>C-2399-0400-14-53105B</t>
  </si>
  <si>
    <t>Modernización de la gestión institucional del ministerio TIC</t>
  </si>
  <si>
    <t>CONVERGENCIA REGIONAL / D. GOBIERNO DIGITAL PARA LA GENTE</t>
  </si>
  <si>
    <t>Oficina de Tecnologías de la Información</t>
  </si>
  <si>
    <t>C-2399-0400-15-53105D</t>
  </si>
  <si>
    <t>Fortalecimiento del portafolio de servicios de tecnologías de información para la transformación digital en el ministerio de tecnologías de la información y las comunicaciones - MINTIC.</t>
  </si>
  <si>
    <t>C-2399-0400-16-53105B</t>
  </si>
  <si>
    <t>Generación de información estadística del sector TIC</t>
  </si>
  <si>
    <t>Secretaría General</t>
  </si>
  <si>
    <t xml:space="preserve">Subdirección Administrativa </t>
  </si>
  <si>
    <t>C-2399-0400-17-53105B</t>
  </si>
  <si>
    <t>Fortalecimiento de acciones para mejorar la entrega de información a los grupos de valor. Bogotá D.C.</t>
  </si>
  <si>
    <t>C-2399-0400-18-53105B</t>
  </si>
  <si>
    <t>Conservación de la documentación histórica y el patrimonio documental del Ministerio de Correos, Telégrafos, Ministerio de Comunicaciones y recepción del fondo documental PAR Telecom Bogotá, D.C.</t>
  </si>
  <si>
    <t>a 30 de septiembre de 2026</t>
  </si>
  <si>
    <t>* Elaboración propia, información de SIIF a 30/09/2026</t>
  </si>
  <si>
    <t>DEPENDENCIA RESPONSABLE</t>
  </si>
  <si>
    <t>BPIN</t>
  </si>
  <si>
    <t>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</si>
</sst>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-#,##0"/>
    <numFmt numFmtId="165" formatCode="_(* #,##0.00_);_(* \(#,##0.00\);_(* &quot;-&quot;??_);_(@_)"/>
    <numFmt numFmtId="166" formatCode="_(* #,##0_);_(* \(#,##0\);_(* &quot;-&quot;??_);_(@_)"/>
    <numFmt numFmtId="167" formatCode="0.0%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Aptos"/>
      <family val="2"/>
    </font>
    <font>
      <b/>
      <sz val="12"/>
      <name val="Aptos"/>
      <family val="2"/>
    </font>
    <font>
      <b/>
      <sz val="14"/>
      <name val="Aptos"/>
      <family val="2"/>
    </font>
    <font>
      <b/>
      <i/>
      <sz val="12"/>
      <color rgb="FFFF0000"/>
      <name val="Aptos"/>
      <family val="2"/>
    </font>
    <font>
      <b/>
      <sz val="12"/>
      <color rgb="FFFF0000"/>
      <name val="Aptos"/>
      <family val="2"/>
    </font>
    <font>
      <b/>
      <sz val="12"/>
      <color theme="0"/>
      <name val="Aptos"/>
      <family val="2"/>
    </font>
    <font>
      <sz val="12"/>
      <color indexed="8"/>
      <name val="Aptos"/>
      <family val="2"/>
    </font>
    <font>
      <sz val="12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rgb="FFFF0000"/>
      <name val="Aptos"/>
      <family val="2"/>
    </font>
    <font>
      <sz val="12"/>
      <name val="Aptos"/>
      <family val="2"/>
    </font>
    <font>
      <b/>
      <sz val="14"/>
      <color indexed="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5050"/>
        <bgColor theme="4"/>
      </patternFill>
    </fill>
    <fill>
      <patternFill patternType="solid">
        <fgColor theme="3"/>
        <bgColor theme="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3" fillId="0" borderId="0" xfId="3" applyFont="1"/>
    <xf numFmtId="16" fontId="4" fillId="0" borderId="0" xfId="3" applyNumberFormat="1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4" fillId="0" borderId="0" xfId="3" applyFont="1"/>
    <xf numFmtId="10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horizontal="left"/>
    </xf>
    <xf numFmtId="0" fontId="3" fillId="0" borderId="0" xfId="3" applyFont="1" applyAlignment="1">
      <alignment horizontal="left"/>
    </xf>
    <xf numFmtId="0" fontId="6" fillId="0" borderId="0" xfId="3" applyFont="1"/>
    <xf numFmtId="0" fontId="6" fillId="0" borderId="0" xfId="3" applyFont="1" applyAlignment="1">
      <alignment horizontal="left"/>
    </xf>
    <xf numFmtId="10" fontId="7" fillId="0" borderId="0" xfId="3" applyNumberFormat="1" applyFont="1" applyAlignment="1">
      <alignment horizontal="right" vertical="center"/>
    </xf>
    <xf numFmtId="164" fontId="3" fillId="0" borderId="0" xfId="3" applyNumberFormat="1" applyFont="1"/>
    <xf numFmtId="164" fontId="6" fillId="0" borderId="0" xfId="3" applyNumberFormat="1" applyFont="1"/>
    <xf numFmtId="0" fontId="8" fillId="0" borderId="0" xfId="3" applyFont="1"/>
    <xf numFmtId="166" fontId="9" fillId="0" borderId="0" xfId="1" applyNumberFormat="1" applyFont="1" applyFill="1" applyBorder="1" applyAlignment="1"/>
    <xf numFmtId="16" fontId="4" fillId="2" borderId="0" xfId="3" applyNumberFormat="1" applyFont="1" applyFill="1" applyAlignment="1">
      <alignment horizontal="left" vertical="center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/>
    <xf numFmtId="0" fontId="3" fillId="2" borderId="0" xfId="3" applyFont="1" applyFill="1"/>
    <xf numFmtId="10" fontId="3" fillId="3" borderId="0" xfId="3" applyNumberFormat="1" applyFont="1" applyFill="1" applyAlignment="1">
      <alignment horizontal="right" vertical="center"/>
    </xf>
    <xf numFmtId="0" fontId="8" fillId="4" borderId="1" xfId="3" applyFont="1" applyFill="1" applyBorder="1" applyAlignment="1">
      <alignment horizontal="center" vertical="center" wrapText="1"/>
    </xf>
    <xf numFmtId="0" fontId="8" fillId="5" borderId="1" xfId="3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wrapText="1" readingOrder="1"/>
    </xf>
    <xf numFmtId="1" fontId="10" fillId="0" borderId="1" xfId="0" applyNumberFormat="1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justify" vertical="center" wrapText="1" readingOrder="1"/>
    </xf>
    <xf numFmtId="165" fontId="10" fillId="0" borderId="1" xfId="1" applyFont="1" applyFill="1" applyBorder="1" applyAlignment="1">
      <alignment horizontal="center" vertical="center"/>
    </xf>
    <xf numFmtId="165" fontId="10" fillId="0" borderId="1" xfId="1" applyFont="1" applyBorder="1" applyAlignment="1">
      <alignment horizontal="center" vertical="center"/>
    </xf>
    <xf numFmtId="167" fontId="10" fillId="0" borderId="1" xfId="3" applyNumberFormat="1" applyFont="1" applyBorder="1" applyAlignment="1">
      <alignment horizontal="center" vertical="center"/>
    </xf>
    <xf numFmtId="0" fontId="12" fillId="0" borderId="0" xfId="3" applyFont="1"/>
    <xf numFmtId="0" fontId="13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justify" vertical="center" wrapText="1" readingOrder="1"/>
    </xf>
    <xf numFmtId="0" fontId="7" fillId="0" borderId="0" xfId="3" applyFont="1"/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justify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5" fillId="0" borderId="0" xfId="3" applyFont="1"/>
    <xf numFmtId="165" fontId="15" fillId="6" borderId="1" xfId="1" applyFont="1" applyFill="1" applyBorder="1" applyAlignment="1">
      <alignment horizontal="center" vertical="center"/>
    </xf>
    <xf numFmtId="167" fontId="15" fillId="6" borderId="1" xfId="2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4" fillId="0" borderId="5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/>
    </xf>
    <xf numFmtId="0" fontId="5" fillId="6" borderId="2" xfId="3" applyFont="1" applyFill="1" applyBorder="1" applyAlignment="1">
      <alignment horizontal="right" vertical="center" wrapText="1"/>
    </xf>
    <xf numFmtId="0" fontId="5" fillId="6" borderId="3" xfId="3" applyFont="1" applyFill="1" applyBorder="1" applyAlignment="1">
      <alignment horizontal="right" vertical="center" wrapText="1"/>
    </xf>
    <xf numFmtId="0" fontId="5" fillId="6" borderId="4" xfId="3" applyFont="1" applyFill="1" applyBorder="1" applyAlignment="1">
      <alignment horizontal="right" vertical="center" wrapText="1"/>
    </xf>
  </cellXfs>
  <cellStyles count="4">
    <cellStyle name="Millares" xfId="1" builtinId="3"/>
    <cellStyle name="Normal" xfId="0" builtinId="0"/>
    <cellStyle name="Normal 2" xfId="3" xr:uid="{1A33187F-E87B-4CC5-93EE-4B98CDB04FF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112059</xdr:colOff>
      <xdr:row>0</xdr:row>
      <xdr:rowOff>112059</xdr:rowOff>
    </xdr:from>
    <xdr:to>
      <xdr:col>13</xdr:col>
      <xdr:colOff>747993</xdr:colOff>
      <xdr:row>6</xdr:row>
      <xdr:rowOff>41461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6374403D-72A2-41E5-A38D-A7BBA09D6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971434" y="112059"/>
          <a:ext cx="635934" cy="1167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B807-FFFE-412C-814F-067690953436}">
  <sheetPr>
    <tabColor rgb="FFCCFFFF"/>
  </sheetPr>
  <dimension ref="A1:HW32"/>
  <sheetViews>
    <sheetView showGridLines="0" tabSelected="1" topLeftCell="B1" zoomScale="85" zoomScaleNormal="85" workbookViewId="0">
      <pane ySplit="8" topLeftCell="A9" activePane="bottomLeft" state="frozen"/>
      <selection activeCell="B8" sqref="B8"/>
      <selection pane="bottomLeft" activeCell="M9" sqref="M9"/>
    </sheetView>
  </sheetViews>
  <sheetFormatPr baseColWidth="10" defaultColWidth="0" defaultRowHeight="15.75" customHeight="1" zeroHeight="1" x14ac:dyDescent="0.25"/>
  <cols>
    <col min="1" max="1" width="37.5703125" style="1" hidden="1" customWidth="1"/>
    <col min="2" max="2" width="19.140625" style="3" customWidth="1"/>
    <col min="3" max="3" width="33.7109375" style="3" customWidth="1"/>
    <col min="4" max="4" width="23.7109375" style="3" bestFit="1" customWidth="1"/>
    <col min="5" max="5" width="23.7109375" style="3" customWidth="1"/>
    <col min="6" max="6" width="49.85546875" style="4" customWidth="1"/>
    <col min="7" max="7" width="19.140625" style="1" customWidth="1"/>
    <col min="8" max="8" width="19.42578125" style="1" bestFit="1" customWidth="1"/>
    <col min="9" max="9" width="17.42578125" style="1" bestFit="1" customWidth="1"/>
    <col min="10" max="11" width="17.140625" style="1" bestFit="1" customWidth="1"/>
    <col min="12" max="12" width="21.42578125" style="1" customWidth="1"/>
    <col min="13" max="13" width="13.7109375" style="5" customWidth="1"/>
    <col min="14" max="14" width="16.7109375" style="1" customWidth="1"/>
    <col min="15" max="15" width="15.42578125" style="1" hidden="1" customWidth="1"/>
    <col min="16" max="16" width="11.5703125" style="1" hidden="1" customWidth="1"/>
    <col min="17" max="17" width="8.42578125" style="1" hidden="1" customWidth="1"/>
    <col min="18" max="231" width="11.42578125" style="1" hidden="1" customWidth="1"/>
    <col min="232" max="16384" width="9.28515625" style="1" hidden="1"/>
  </cols>
  <sheetData>
    <row r="1" spans="1:17" x14ac:dyDescent="0.25">
      <c r="B1" s="2"/>
    </row>
    <row r="2" spans="1:17" ht="18.75" x14ac:dyDescent="0.25"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7" x14ac:dyDescent="0.25">
      <c r="B3" s="6" t="s">
        <v>1</v>
      </c>
      <c r="F3" s="7"/>
      <c r="G3" s="8"/>
      <c r="I3" s="9"/>
      <c r="J3" s="9"/>
      <c r="K3" s="10"/>
      <c r="M3" s="11"/>
    </row>
    <row r="4" spans="1:17" x14ac:dyDescent="0.25">
      <c r="B4" s="6" t="s">
        <v>2</v>
      </c>
      <c r="H4" s="12"/>
      <c r="I4" s="13"/>
      <c r="J4" s="13"/>
      <c r="K4" s="12"/>
      <c r="M4" s="11"/>
    </row>
    <row r="5" spans="1:17" x14ac:dyDescent="0.25">
      <c r="B5" s="6" t="s">
        <v>3</v>
      </c>
      <c r="G5" s="14"/>
      <c r="H5" s="15"/>
      <c r="I5" s="15"/>
      <c r="J5" s="15"/>
      <c r="K5" s="12"/>
      <c r="M5" s="11"/>
    </row>
    <row r="6" spans="1:17" x14ac:dyDescent="0.25">
      <c r="B6" s="2" t="s">
        <v>83</v>
      </c>
    </row>
    <row r="7" spans="1:17" x14ac:dyDescent="0.25">
      <c r="B7" s="16"/>
      <c r="C7" s="17"/>
      <c r="D7" s="17"/>
      <c r="E7" s="17"/>
      <c r="F7" s="18"/>
      <c r="G7" s="19"/>
      <c r="H7" s="19"/>
      <c r="I7" s="19"/>
      <c r="J7" s="19"/>
      <c r="K7" s="19"/>
      <c r="L7" s="19"/>
      <c r="M7" s="20"/>
    </row>
    <row r="8" spans="1:17" s="14" customFormat="1" ht="63" x14ac:dyDescent="0.25">
      <c r="A8" s="21" t="s">
        <v>4</v>
      </c>
      <c r="B8" s="22" t="s">
        <v>87</v>
      </c>
      <c r="C8" s="22" t="s">
        <v>85</v>
      </c>
      <c r="D8" s="22" t="s">
        <v>5</v>
      </c>
      <c r="E8" s="22" t="s">
        <v>86</v>
      </c>
      <c r="F8" s="22" t="s">
        <v>6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2" t="s">
        <v>14</v>
      </c>
    </row>
    <row r="9" spans="1:17" s="30" customFormat="1" ht="78.75" x14ac:dyDescent="0.25">
      <c r="A9" s="23" t="s">
        <v>16</v>
      </c>
      <c r="B9" s="23" t="s">
        <v>41</v>
      </c>
      <c r="C9" s="23" t="s">
        <v>50</v>
      </c>
      <c r="D9" s="38" t="s">
        <v>51</v>
      </c>
      <c r="E9" s="25">
        <v>2022011000093</v>
      </c>
      <c r="F9" s="34" t="s">
        <v>52</v>
      </c>
      <c r="G9" s="27">
        <v>13709.087439999999</v>
      </c>
      <c r="H9" s="27">
        <v>12143.49014</v>
      </c>
      <c r="I9" s="28">
        <v>8234.7389079999994</v>
      </c>
      <c r="J9" s="28">
        <v>8234.7389079999994</v>
      </c>
      <c r="K9" s="28">
        <v>1565.5972999999994</v>
      </c>
      <c r="L9" s="28">
        <v>3908.7512320000005</v>
      </c>
      <c r="M9" s="29">
        <f>I9/G9</f>
        <v>0.60067739330138814</v>
      </c>
      <c r="N9" s="29">
        <v>9.2307960895486336E-3</v>
      </c>
      <c r="O9" s="14"/>
      <c r="P9" s="14"/>
      <c r="Q9" s="14"/>
    </row>
    <row r="10" spans="1:17" s="33" customFormat="1" ht="47.25" x14ac:dyDescent="0.25">
      <c r="A10" s="31"/>
      <c r="B10" s="23" t="s">
        <v>41</v>
      </c>
      <c r="C10" s="23" t="s">
        <v>46</v>
      </c>
      <c r="D10" s="35" t="s">
        <v>47</v>
      </c>
      <c r="E10" s="25">
        <v>2018011000080</v>
      </c>
      <c r="F10" s="26" t="s">
        <v>48</v>
      </c>
      <c r="G10" s="27">
        <v>10888.575827000001</v>
      </c>
      <c r="H10" s="27">
        <v>10888.575827000001</v>
      </c>
      <c r="I10" s="28">
        <v>10888.575827000001</v>
      </c>
      <c r="J10" s="28">
        <v>10888.575827000001</v>
      </c>
      <c r="K10" s="28">
        <v>0</v>
      </c>
      <c r="L10" s="28">
        <v>0</v>
      </c>
      <c r="M10" s="29">
        <f t="shared" ref="M10:M30" si="0">I10/G10</f>
        <v>1</v>
      </c>
      <c r="N10" s="29">
        <v>7.3316494335982875E-3</v>
      </c>
      <c r="O10" s="14"/>
      <c r="P10" s="14"/>
      <c r="Q10" s="14"/>
    </row>
    <row r="11" spans="1:17" s="30" customFormat="1" ht="63" x14ac:dyDescent="0.25">
      <c r="A11" s="23" t="s">
        <v>16</v>
      </c>
      <c r="B11" s="23" t="s">
        <v>41</v>
      </c>
      <c r="C11" s="23" t="s">
        <v>46</v>
      </c>
      <c r="D11" s="35" t="s">
        <v>64</v>
      </c>
      <c r="E11" s="25">
        <v>202300000000231</v>
      </c>
      <c r="F11" s="26" t="s">
        <v>65</v>
      </c>
      <c r="G11" s="27">
        <v>21951.927818</v>
      </c>
      <c r="H11" s="27">
        <v>19127.471344950001</v>
      </c>
      <c r="I11" s="28">
        <v>10942.548194999999</v>
      </c>
      <c r="J11" s="28">
        <v>10942.548194999999</v>
      </c>
      <c r="K11" s="28">
        <v>2824.4564730499987</v>
      </c>
      <c r="L11" s="28">
        <v>8184.923149950002</v>
      </c>
      <c r="M11" s="29">
        <f t="shared" si="0"/>
        <v>0.49847777770239382</v>
      </c>
      <c r="N11" s="29">
        <v>1.4780981618747944E-2</v>
      </c>
    </row>
    <row r="12" spans="1:17" s="30" customFormat="1" ht="63" x14ac:dyDescent="0.25">
      <c r="A12" s="23" t="s">
        <v>16</v>
      </c>
      <c r="B12" s="36" t="s">
        <v>41</v>
      </c>
      <c r="C12" s="23" t="s">
        <v>42</v>
      </c>
      <c r="D12" s="35" t="s">
        <v>43</v>
      </c>
      <c r="E12" s="25">
        <v>2018011000589</v>
      </c>
      <c r="F12" s="37" t="s">
        <v>44</v>
      </c>
      <c r="G12" s="27">
        <v>164039.66387600001</v>
      </c>
      <c r="H12" s="27">
        <v>150520.78179099999</v>
      </c>
      <c r="I12" s="28">
        <v>122001.426379</v>
      </c>
      <c r="J12" s="28">
        <v>121684.390546</v>
      </c>
      <c r="K12" s="28">
        <v>13518.882085000019</v>
      </c>
      <c r="L12" s="28">
        <v>28519.35541199999</v>
      </c>
      <c r="M12" s="29">
        <f t="shared" si="0"/>
        <v>0.74373126289275182</v>
      </c>
      <c r="N12" s="29">
        <v>0.11045349987478476</v>
      </c>
    </row>
    <row r="13" spans="1:17" s="30" customFormat="1" ht="63" x14ac:dyDescent="0.25">
      <c r="A13" s="23" t="s">
        <v>16</v>
      </c>
      <c r="B13" s="23" t="s">
        <v>41</v>
      </c>
      <c r="C13" s="23" t="s">
        <v>42</v>
      </c>
      <c r="D13" s="35" t="s">
        <v>57</v>
      </c>
      <c r="E13" s="25">
        <v>202300000000122</v>
      </c>
      <c r="F13" s="37" t="s">
        <v>58</v>
      </c>
      <c r="G13" s="27">
        <v>103784.306081</v>
      </c>
      <c r="H13" s="27">
        <v>103181.081861</v>
      </c>
      <c r="I13" s="28">
        <v>93578.305726000006</v>
      </c>
      <c r="J13" s="28">
        <v>93578.305726000006</v>
      </c>
      <c r="K13" s="28">
        <v>603.2242200000037</v>
      </c>
      <c r="L13" s="28">
        <v>9602.7761349999928</v>
      </c>
      <c r="M13" s="29">
        <f t="shared" si="0"/>
        <v>0.90166142897333079</v>
      </c>
      <c r="N13" s="29">
        <v>6.9881512604095947E-2</v>
      </c>
    </row>
    <row r="14" spans="1:17" s="30" customFormat="1" ht="63" x14ac:dyDescent="0.25">
      <c r="A14" s="23" t="s">
        <v>16</v>
      </c>
      <c r="B14" s="23" t="s">
        <v>41</v>
      </c>
      <c r="C14" s="23" t="s">
        <v>54</v>
      </c>
      <c r="D14" s="24" t="s">
        <v>55</v>
      </c>
      <c r="E14" s="25">
        <v>202300000000132</v>
      </c>
      <c r="F14" s="34" t="s">
        <v>56</v>
      </c>
      <c r="G14" s="27">
        <v>72564.354112999994</v>
      </c>
      <c r="H14" s="27">
        <v>63338.341342500004</v>
      </c>
      <c r="I14" s="28">
        <v>37376.287697910004</v>
      </c>
      <c r="J14" s="28">
        <v>37344.837047910005</v>
      </c>
      <c r="K14" s="28">
        <v>9226.0127704999904</v>
      </c>
      <c r="L14" s="28">
        <v>25962.05364459</v>
      </c>
      <c r="M14" s="29">
        <f t="shared" si="0"/>
        <v>0.5150777975603037</v>
      </c>
      <c r="N14" s="29">
        <v>4.8860054260978787E-2</v>
      </c>
    </row>
    <row r="15" spans="1:17" s="30" customFormat="1" ht="63" x14ac:dyDescent="0.25">
      <c r="A15" s="23" t="s">
        <v>16</v>
      </c>
      <c r="B15" s="23" t="s">
        <v>17</v>
      </c>
      <c r="C15" s="23" t="s">
        <v>29</v>
      </c>
      <c r="D15" s="35" t="s">
        <v>30</v>
      </c>
      <c r="E15" s="25">
        <v>202300000000033</v>
      </c>
      <c r="F15" s="34" t="s">
        <v>31</v>
      </c>
      <c r="G15" s="27">
        <v>6823.7877959999996</v>
      </c>
      <c r="H15" s="27">
        <v>0</v>
      </c>
      <c r="I15" s="28">
        <v>0</v>
      </c>
      <c r="J15" s="28">
        <v>0</v>
      </c>
      <c r="K15" s="28">
        <v>6823.7877959999996</v>
      </c>
      <c r="L15" s="28">
        <v>0</v>
      </c>
      <c r="M15" s="29">
        <f t="shared" si="0"/>
        <v>0</v>
      </c>
      <c r="N15" s="29">
        <v>4.5946890322866377E-3</v>
      </c>
    </row>
    <row r="16" spans="1:17" s="30" customFormat="1" ht="63" x14ac:dyDescent="0.25">
      <c r="A16" s="23" t="s">
        <v>16</v>
      </c>
      <c r="B16" s="23" t="s">
        <v>17</v>
      </c>
      <c r="C16" s="23" t="s">
        <v>29</v>
      </c>
      <c r="D16" s="24" t="s">
        <v>32</v>
      </c>
      <c r="E16" s="25">
        <v>202300000000056</v>
      </c>
      <c r="F16" s="34" t="s">
        <v>33</v>
      </c>
      <c r="G16" s="27">
        <v>12060.411425</v>
      </c>
      <c r="H16" s="27">
        <v>8513.8293539999995</v>
      </c>
      <c r="I16" s="28">
        <v>6474.6355541000003</v>
      </c>
      <c r="J16" s="28">
        <v>6319.7561041000008</v>
      </c>
      <c r="K16" s="28">
        <v>3546.5820710000007</v>
      </c>
      <c r="L16" s="28">
        <v>2039.1937998999992</v>
      </c>
      <c r="M16" s="29">
        <f t="shared" si="0"/>
        <v>0.53685030517936916</v>
      </c>
      <c r="N16" s="29">
        <v>8.1206863044297334E-3</v>
      </c>
    </row>
    <row r="17" spans="1:14" s="30" customFormat="1" ht="78.75" x14ac:dyDescent="0.25">
      <c r="A17" s="23" t="s">
        <v>40</v>
      </c>
      <c r="B17" s="23" t="s">
        <v>17</v>
      </c>
      <c r="C17" s="23" t="s">
        <v>18</v>
      </c>
      <c r="D17" s="24" t="s">
        <v>19</v>
      </c>
      <c r="E17" s="25">
        <v>2018011000388</v>
      </c>
      <c r="F17" s="26" t="s">
        <v>20</v>
      </c>
      <c r="G17" s="27">
        <v>255028.74877800001</v>
      </c>
      <c r="H17" s="27">
        <v>246709.22349900001</v>
      </c>
      <c r="I17" s="28">
        <v>158137.83745614003</v>
      </c>
      <c r="J17" s="28">
        <v>109378.29113314</v>
      </c>
      <c r="K17" s="28">
        <v>8319.525278999994</v>
      </c>
      <c r="L17" s="28">
        <v>88571.386042859987</v>
      </c>
      <c r="M17" s="29">
        <f t="shared" si="0"/>
        <v>0.62007847434407259</v>
      </c>
      <c r="N17" s="29">
        <v>0.17171955370812367</v>
      </c>
    </row>
    <row r="18" spans="1:14" s="30" customFormat="1" ht="78.75" x14ac:dyDescent="0.25">
      <c r="A18" s="23" t="s">
        <v>45</v>
      </c>
      <c r="B18" s="23" t="s">
        <v>17</v>
      </c>
      <c r="C18" s="23" t="s">
        <v>18</v>
      </c>
      <c r="D18" s="24" t="s">
        <v>21</v>
      </c>
      <c r="E18" s="25">
        <v>202500000015922</v>
      </c>
      <c r="F18" s="32" t="s">
        <v>22</v>
      </c>
      <c r="G18" s="27">
        <v>370488.17050900002</v>
      </c>
      <c r="H18" s="27">
        <v>170613.03226499999</v>
      </c>
      <c r="I18" s="28">
        <v>56509.713883720004</v>
      </c>
      <c r="J18" s="28">
        <v>54077.952531720002</v>
      </c>
      <c r="K18" s="28">
        <v>199875.13824400003</v>
      </c>
      <c r="L18" s="28">
        <v>114103.31838127998</v>
      </c>
      <c r="M18" s="29">
        <f t="shared" si="0"/>
        <v>0.15252771446409044</v>
      </c>
      <c r="N18" s="29">
        <v>0.24946231983173531</v>
      </c>
    </row>
    <row r="19" spans="1:14" s="30" customFormat="1" ht="141.75" x14ac:dyDescent="0.25">
      <c r="A19" s="23" t="s">
        <v>49</v>
      </c>
      <c r="B19" s="23" t="s">
        <v>17</v>
      </c>
      <c r="C19" s="23" t="s">
        <v>23</v>
      </c>
      <c r="D19" s="24" t="s">
        <v>24</v>
      </c>
      <c r="E19" s="25">
        <v>202300000000160</v>
      </c>
      <c r="F19" s="34" t="s">
        <v>25</v>
      </c>
      <c r="G19" s="27">
        <v>14733.591788</v>
      </c>
      <c r="H19" s="27">
        <v>12405.719251</v>
      </c>
      <c r="I19" s="28">
        <v>6281.0123919999996</v>
      </c>
      <c r="J19" s="28">
        <v>6176.4087890000001</v>
      </c>
      <c r="K19" s="28">
        <v>2327.8725369999993</v>
      </c>
      <c r="L19" s="28">
        <v>6124.7068590000008</v>
      </c>
      <c r="M19" s="29">
        <f t="shared" si="0"/>
        <v>0.42630557995475798</v>
      </c>
      <c r="N19" s="29">
        <v>9.9206298053691813E-3</v>
      </c>
    </row>
    <row r="20" spans="1:14" s="30" customFormat="1" ht="63" x14ac:dyDescent="0.25">
      <c r="A20" s="23" t="s">
        <v>53</v>
      </c>
      <c r="B20" s="23" t="s">
        <v>17</v>
      </c>
      <c r="C20" s="23" t="s">
        <v>26</v>
      </c>
      <c r="D20" s="35" t="s">
        <v>27</v>
      </c>
      <c r="E20" s="25">
        <v>202300000000011</v>
      </c>
      <c r="F20" s="34" t="s">
        <v>28</v>
      </c>
      <c r="G20" s="27">
        <v>253703.16915</v>
      </c>
      <c r="H20" s="27">
        <v>252152.87660300001</v>
      </c>
      <c r="I20" s="28">
        <v>212186.32993400001</v>
      </c>
      <c r="J20" s="28">
        <v>212186.32993400001</v>
      </c>
      <c r="K20" s="28">
        <v>1550.29254699999</v>
      </c>
      <c r="L20" s="28">
        <v>39966.546669000003</v>
      </c>
      <c r="M20" s="29">
        <f t="shared" si="0"/>
        <v>0.83635663931555582</v>
      </c>
      <c r="N20" s="29">
        <v>0.17082699573881455</v>
      </c>
    </row>
    <row r="21" spans="1:14" s="30" customFormat="1" ht="78.75" x14ac:dyDescent="0.25">
      <c r="A21" s="23" t="s">
        <v>40</v>
      </c>
      <c r="B21" s="23" t="s">
        <v>17</v>
      </c>
      <c r="C21" s="23" t="s">
        <v>26</v>
      </c>
      <c r="D21" s="35" t="s">
        <v>38</v>
      </c>
      <c r="E21" s="25">
        <v>2018011000316</v>
      </c>
      <c r="F21" s="34" t="s">
        <v>39</v>
      </c>
      <c r="G21" s="27">
        <v>23583.830849000002</v>
      </c>
      <c r="H21" s="27">
        <v>22264.393198999998</v>
      </c>
      <c r="I21" s="28">
        <v>9957.3895255000007</v>
      </c>
      <c r="J21" s="28">
        <v>8821.8395254999996</v>
      </c>
      <c r="K21" s="28">
        <v>1319.4376500000035</v>
      </c>
      <c r="L21" s="28">
        <v>12307.003673499998</v>
      </c>
      <c r="M21" s="29">
        <f t="shared" si="0"/>
        <v>0.42221255695285875</v>
      </c>
      <c r="N21" s="29">
        <v>1.5879797581736459E-2</v>
      </c>
    </row>
    <row r="22" spans="1:14" s="30" customFormat="1" ht="63" x14ac:dyDescent="0.25">
      <c r="A22" s="23" t="s">
        <v>59</v>
      </c>
      <c r="B22" s="23" t="s">
        <v>77</v>
      </c>
      <c r="C22" s="23" t="s">
        <v>78</v>
      </c>
      <c r="D22" s="24" t="s">
        <v>79</v>
      </c>
      <c r="E22" s="25">
        <v>202400000000061</v>
      </c>
      <c r="F22" s="26" t="s">
        <v>80</v>
      </c>
      <c r="G22" s="27">
        <v>15070.965171</v>
      </c>
      <c r="H22" s="27">
        <v>12669.30847348</v>
      </c>
      <c r="I22" s="28">
        <v>8426.741801279999</v>
      </c>
      <c r="J22" s="28">
        <v>8360.4755462800003</v>
      </c>
      <c r="K22" s="28">
        <v>2401.6566975200003</v>
      </c>
      <c r="L22" s="28">
        <v>4242.5666722000005</v>
      </c>
      <c r="M22" s="29">
        <f t="shared" si="0"/>
        <v>0.5591375008612578</v>
      </c>
      <c r="N22" s="29">
        <v>1.0147794809469132E-2</v>
      </c>
    </row>
    <row r="23" spans="1:14" s="30" customFormat="1" ht="78.75" x14ac:dyDescent="0.25">
      <c r="A23" s="23" t="s">
        <v>63</v>
      </c>
      <c r="B23" s="23" t="s">
        <v>77</v>
      </c>
      <c r="C23" s="23" t="s">
        <v>78</v>
      </c>
      <c r="D23" s="24" t="s">
        <v>81</v>
      </c>
      <c r="E23" s="25">
        <v>202500000023693</v>
      </c>
      <c r="F23" s="26" t="s">
        <v>82</v>
      </c>
      <c r="G23" s="27">
        <v>5275.2109250000003</v>
      </c>
      <c r="H23" s="27">
        <v>3623.5993199999998</v>
      </c>
      <c r="I23" s="28">
        <v>3281.0777342900001</v>
      </c>
      <c r="J23" s="28">
        <v>3281.0777342900001</v>
      </c>
      <c r="K23" s="28">
        <v>1651.6116050000005</v>
      </c>
      <c r="L23" s="28">
        <v>342.52158570999973</v>
      </c>
      <c r="M23" s="29">
        <f t="shared" si="0"/>
        <v>0.62198038731313854</v>
      </c>
      <c r="N23" s="29">
        <v>3.5519794144689065E-3</v>
      </c>
    </row>
    <row r="24" spans="1:14" s="30" customFormat="1" ht="78.75" x14ac:dyDescent="0.25">
      <c r="A24" s="23" t="s">
        <v>63</v>
      </c>
      <c r="B24" s="23" t="s">
        <v>34</v>
      </c>
      <c r="C24" s="23" t="s">
        <v>68</v>
      </c>
      <c r="D24" s="35" t="s">
        <v>69</v>
      </c>
      <c r="E24" s="25">
        <v>202300000000127</v>
      </c>
      <c r="F24" s="34" t="s">
        <v>70</v>
      </c>
      <c r="G24" s="27">
        <v>40940.957243999997</v>
      </c>
      <c r="H24" s="27">
        <v>34046.399178510001</v>
      </c>
      <c r="I24" s="28">
        <v>22439.56204049</v>
      </c>
      <c r="J24" s="28">
        <v>21670.346625490001</v>
      </c>
      <c r="K24" s="28">
        <v>6894.5580654899968</v>
      </c>
      <c r="L24" s="28">
        <v>11606.837138020001</v>
      </c>
      <c r="M24" s="29">
        <f t="shared" si="0"/>
        <v>0.54809568586182911</v>
      </c>
      <c r="N24" s="29">
        <v>2.7566942707478496E-2</v>
      </c>
    </row>
    <row r="25" spans="1:14" s="30" customFormat="1" ht="63" x14ac:dyDescent="0.25">
      <c r="A25" s="23" t="s">
        <v>59</v>
      </c>
      <c r="B25" s="23" t="s">
        <v>34</v>
      </c>
      <c r="C25" s="23" t="s">
        <v>68</v>
      </c>
      <c r="D25" s="24" t="s">
        <v>75</v>
      </c>
      <c r="E25" s="25">
        <v>202300000000109</v>
      </c>
      <c r="F25" s="26" t="s">
        <v>76</v>
      </c>
      <c r="G25" s="27">
        <v>4017.661079</v>
      </c>
      <c r="H25" s="27">
        <v>1295.5982730000001</v>
      </c>
      <c r="I25" s="28">
        <v>858.87046099999998</v>
      </c>
      <c r="J25" s="28">
        <v>858.87046099999998</v>
      </c>
      <c r="K25" s="28">
        <v>2722.0628059999999</v>
      </c>
      <c r="L25" s="28">
        <v>436.72781200000009</v>
      </c>
      <c r="M25" s="29">
        <f t="shared" si="0"/>
        <v>0.21377374649376191</v>
      </c>
      <c r="N25" s="29">
        <v>2.7052282173761488E-3</v>
      </c>
    </row>
    <row r="26" spans="1:14" s="30" customFormat="1" ht="63" x14ac:dyDescent="0.25">
      <c r="A26" s="23" t="s">
        <v>71</v>
      </c>
      <c r="B26" s="23" t="s">
        <v>34</v>
      </c>
      <c r="C26" s="23" t="s">
        <v>60</v>
      </c>
      <c r="D26" s="35" t="s">
        <v>61</v>
      </c>
      <c r="E26" s="25">
        <v>202300000000159</v>
      </c>
      <c r="F26" s="26" t="s">
        <v>62</v>
      </c>
      <c r="G26" s="27">
        <v>11103.55</v>
      </c>
      <c r="H26" s="27">
        <v>10738.079847999999</v>
      </c>
      <c r="I26" s="28">
        <v>6978.5706680000003</v>
      </c>
      <c r="J26" s="28">
        <v>6978.5706680000003</v>
      </c>
      <c r="K26" s="28">
        <v>365.47015199999987</v>
      </c>
      <c r="L26" s="28">
        <v>3759.5091799999991</v>
      </c>
      <c r="M26" s="29">
        <f t="shared" si="0"/>
        <v>0.62849905372606063</v>
      </c>
      <c r="N26" s="29">
        <v>7.476398875467946E-3</v>
      </c>
    </row>
    <row r="27" spans="1:14" s="30" customFormat="1" ht="63" x14ac:dyDescent="0.25">
      <c r="A27" s="23" t="s">
        <v>59</v>
      </c>
      <c r="B27" s="23" t="s">
        <v>34</v>
      </c>
      <c r="C27" s="23" t="s">
        <v>35</v>
      </c>
      <c r="D27" s="24" t="s">
        <v>36</v>
      </c>
      <c r="E27" s="25">
        <v>202300000000124</v>
      </c>
      <c r="F27" s="34" t="s">
        <v>37</v>
      </c>
      <c r="G27" s="27">
        <v>21501.108869</v>
      </c>
      <c r="H27" s="27">
        <v>16084.2967365</v>
      </c>
      <c r="I27" s="28">
        <v>11360.02840144</v>
      </c>
      <c r="J27" s="28">
        <v>11360.02840144</v>
      </c>
      <c r="K27" s="28">
        <v>5416.8121324999993</v>
      </c>
      <c r="L27" s="28">
        <v>4724.26833506</v>
      </c>
      <c r="M27" s="29">
        <f t="shared" si="0"/>
        <v>0.52834616440730331</v>
      </c>
      <c r="N27" s="29">
        <v>1.4477429846265877E-2</v>
      </c>
    </row>
    <row r="28" spans="1:14" s="30" customFormat="1" ht="63" x14ac:dyDescent="0.25">
      <c r="A28" s="23" t="s">
        <v>59</v>
      </c>
      <c r="B28" s="23" t="s">
        <v>34</v>
      </c>
      <c r="C28" s="23" t="s">
        <v>35</v>
      </c>
      <c r="D28" s="35" t="s">
        <v>66</v>
      </c>
      <c r="E28" s="25">
        <v>202300000000142</v>
      </c>
      <c r="F28" s="34" t="s">
        <v>67</v>
      </c>
      <c r="G28" s="27">
        <v>4960.5238920000002</v>
      </c>
      <c r="H28" s="27">
        <v>4960.5238900000004</v>
      </c>
      <c r="I28" s="28">
        <v>4960.5238900000004</v>
      </c>
      <c r="J28" s="28">
        <v>4960.5238900000004</v>
      </c>
      <c r="K28" s="28">
        <v>1.99999976757681E-6</v>
      </c>
      <c r="L28" s="28">
        <v>0</v>
      </c>
      <c r="M28" s="29">
        <f t="shared" si="0"/>
        <v>0.99999999959681685</v>
      </c>
      <c r="N28" s="29">
        <v>3.3400899034885852E-3</v>
      </c>
    </row>
    <row r="29" spans="1:14" ht="78.75" x14ac:dyDescent="0.25">
      <c r="B29" s="23" t="s">
        <v>34</v>
      </c>
      <c r="C29" s="23" t="s">
        <v>72</v>
      </c>
      <c r="D29" s="35" t="s">
        <v>73</v>
      </c>
      <c r="E29" s="25">
        <v>202300000000125</v>
      </c>
      <c r="F29" s="37" t="s">
        <v>74</v>
      </c>
      <c r="G29" s="27">
        <v>58917.215369999998</v>
      </c>
      <c r="H29" s="27">
        <v>47633.3251972</v>
      </c>
      <c r="I29" s="28">
        <v>26883.748454820001</v>
      </c>
      <c r="J29" s="28">
        <v>23965.906013110001</v>
      </c>
      <c r="K29" s="28">
        <v>11283.890172799998</v>
      </c>
      <c r="L29" s="28">
        <v>20749.576742379999</v>
      </c>
      <c r="M29" s="29">
        <f t="shared" si="0"/>
        <v>0.45629699716780764</v>
      </c>
      <c r="N29" s="29">
        <v>3.9670970341734918E-2</v>
      </c>
    </row>
    <row r="30" spans="1:14" s="39" customFormat="1" ht="18.75" x14ac:dyDescent="0.3">
      <c r="B30" s="45" t="s">
        <v>15</v>
      </c>
      <c r="C30" s="46"/>
      <c r="D30" s="46"/>
      <c r="E30" s="46"/>
      <c r="F30" s="47"/>
      <c r="G30" s="40">
        <f t="shared" ref="G30:L30" si="1">SUBTOTAL(9,G9:G29)</f>
        <v>1485146.8180000002</v>
      </c>
      <c r="H30" s="40">
        <f t="shared" si="1"/>
        <v>1202909.9473941403</v>
      </c>
      <c r="I30" s="40">
        <f t="shared" si="1"/>
        <v>817757.92492968997</v>
      </c>
      <c r="J30" s="40">
        <f t="shared" si="1"/>
        <v>761069.77360697999</v>
      </c>
      <c r="K30" s="40">
        <f t="shared" si="1"/>
        <v>282236.87060586002</v>
      </c>
      <c r="L30" s="40">
        <f t="shared" si="1"/>
        <v>385152.02246444998</v>
      </c>
      <c r="M30" s="41">
        <f>I30/G30</f>
        <v>0.55062429856661477</v>
      </c>
      <c r="N30" s="41">
        <f>SUM(G30)/$G$30</f>
        <v>1</v>
      </c>
    </row>
    <row r="31" spans="1:14" x14ac:dyDescent="0.25">
      <c r="B31" s="43" t="s">
        <v>84</v>
      </c>
      <c r="C31" s="44"/>
      <c r="D31" s="44"/>
      <c r="E31" s="44"/>
    </row>
    <row r="32" spans="1:14" ht="15.75" customHeight="1" x14ac:dyDescent="0.25"/>
  </sheetData>
  <autoFilter ref="A8:N8" xr:uid="{280F91BE-385C-4129-A006-10BC85464A33}"/>
  <sortState xmlns:xlrd2="http://schemas.microsoft.com/office/spreadsheetml/2017/richdata2" ref="B9:N29">
    <sortCondition descending="1" ref="B9:B29"/>
    <sortCondition ref="C9:C29"/>
  </sortState>
  <mergeCells count="3">
    <mergeCell ref="B2:M2"/>
    <mergeCell ref="B31:E31"/>
    <mergeCell ref="B30:F30"/>
  </mergeCells>
  <dataValidations count="2">
    <dataValidation showDropDown="1" showInputMessage="1" showErrorMessage="1" sqref="E9:E29" xr:uid="{EF0136E2-A1A4-4E60-B318-482B5B9FC145}"/>
    <dataValidation type="list" allowBlank="1" showInputMessage="1" showErrorMessage="1" sqref="C14:D14 C19:D20 D27:D28 C17 C13 C9:D10 C27 B12:B27 B11:D11" xr:uid="{9DDAD5AE-8697-434A-A90A-1C6F26620679}">
      <formula1>AREASOLICITANTE</formula1>
    </dataValidation>
  </dataValidation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 Fichas FUTIC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Mayerly Ramirez Diaz</dc:creator>
  <cp:lastModifiedBy>Mayerly Ramirez Diaz</cp:lastModifiedBy>
  <dcterms:created xsi:type="dcterms:W3CDTF">2026-07-06T13:23:45Z</dcterms:created>
  <dcterms:modified xsi:type="dcterms:W3CDTF">2026-10-08T18:50:41Z</dcterms:modified>
</cp:coreProperties>
</file>