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Informes para publicación\2019\con nombre ok\"/>
    </mc:Choice>
  </mc:AlternateContent>
  <xr:revisionPtr revIDLastSave="0" documentId="13_ncr:1_{8ACEF8C6-430C-4F34-ADAA-185BB4D3089C}" xr6:coauthVersionLast="41" xr6:coauthVersionMax="44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1" l="1"/>
  <c r="N22" i="1"/>
  <c r="P67" i="1" l="1"/>
  <c r="N67" i="1"/>
  <c r="Q66" i="1"/>
  <c r="Q65" i="1" s="1"/>
  <c r="O66" i="1"/>
  <c r="M66" i="1"/>
  <c r="M65" i="1" s="1"/>
  <c r="N65" i="1" s="1"/>
  <c r="L66" i="1"/>
  <c r="L65" i="1" s="1"/>
  <c r="K66" i="1"/>
  <c r="K65" i="1" s="1"/>
  <c r="J66" i="1"/>
  <c r="J65" i="1" s="1"/>
  <c r="I66" i="1"/>
  <c r="I65" i="1" s="1"/>
  <c r="P64" i="1"/>
  <c r="N64" i="1"/>
  <c r="Q63" i="1"/>
  <c r="Q62" i="1" s="1"/>
  <c r="O63" i="1"/>
  <c r="O62" i="1" s="1"/>
  <c r="M63" i="1"/>
  <c r="L63" i="1"/>
  <c r="L62" i="1" s="1"/>
  <c r="K63" i="1"/>
  <c r="K62" i="1" s="1"/>
  <c r="J63" i="1"/>
  <c r="J62" i="1" s="1"/>
  <c r="I63" i="1"/>
  <c r="I62" i="1"/>
  <c r="P61" i="1"/>
  <c r="N61" i="1"/>
  <c r="P60" i="1"/>
  <c r="N60" i="1"/>
  <c r="P59" i="1"/>
  <c r="N59" i="1"/>
  <c r="P58" i="1"/>
  <c r="N58" i="1"/>
  <c r="Q57" i="1"/>
  <c r="O57" i="1"/>
  <c r="M57" i="1"/>
  <c r="L57" i="1"/>
  <c r="K57" i="1"/>
  <c r="J57" i="1"/>
  <c r="I57" i="1"/>
  <c r="P56" i="1"/>
  <c r="N56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Q42" i="1"/>
  <c r="O42" i="1"/>
  <c r="M42" i="1"/>
  <c r="N42" i="1" s="1"/>
  <c r="L42" i="1"/>
  <c r="K42" i="1"/>
  <c r="J42" i="1"/>
  <c r="I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Q10" i="1"/>
  <c r="Q9" i="1" s="1"/>
  <c r="O10" i="1"/>
  <c r="O9" i="1" s="1"/>
  <c r="M10" i="1"/>
  <c r="L10" i="1"/>
  <c r="L9" i="1" s="1"/>
  <c r="K10" i="1"/>
  <c r="K9" i="1" s="1"/>
  <c r="J10" i="1"/>
  <c r="J9" i="1" s="1"/>
  <c r="I10" i="1"/>
  <c r="P66" i="1" l="1"/>
  <c r="N10" i="1"/>
  <c r="Q55" i="1"/>
  <c r="Q8" i="1" s="1"/>
  <c r="P63" i="1"/>
  <c r="P62" i="1"/>
  <c r="I55" i="1"/>
  <c r="L55" i="1"/>
  <c r="L8" i="1" s="1"/>
  <c r="N63" i="1"/>
  <c r="N57" i="1"/>
  <c r="K55" i="1"/>
  <c r="K8" i="1" s="1"/>
  <c r="J55" i="1"/>
  <c r="J8" i="1" s="1"/>
  <c r="P57" i="1"/>
  <c r="P42" i="1"/>
  <c r="P10" i="1"/>
  <c r="I9" i="1"/>
  <c r="P9" i="1" s="1"/>
  <c r="M9" i="1"/>
  <c r="O55" i="1"/>
  <c r="O65" i="1"/>
  <c r="P65" i="1" s="1"/>
  <c r="N66" i="1"/>
  <c r="M62" i="1"/>
  <c r="I8" i="1" l="1"/>
  <c r="N62" i="1"/>
  <c r="M55" i="1"/>
  <c r="N55" i="1" s="1"/>
  <c r="O8" i="1"/>
  <c r="P55" i="1"/>
  <c r="N9" i="1"/>
  <c r="P8" i="1" l="1"/>
  <c r="M8" i="1"/>
  <c r="N8" i="1" s="1"/>
</calcChain>
</file>

<file path=xl/sharedStrings.xml><?xml version="1.0" encoding="utf-8"?>
<sst xmlns="http://schemas.openxmlformats.org/spreadsheetml/2006/main" count="379" uniqueCount="103">
  <si>
    <t>VIGENCIA FISCAL 2020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</si>
  <si>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</si>
  <si>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</si>
  <si>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</si>
  <si>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</si>
  <si>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</si>
  <si>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</si>
  <si>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</si>
  <si>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</si>
  <si>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</si>
  <si>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</si>
  <si>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</si>
  <si>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</si>
  <si>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</si>
  <si>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</si>
  <si>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</si>
  <si>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</si>
  <si>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</si>
  <si>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</si>
  <si>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</si>
  <si>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</si>
  <si>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</si>
  <si>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</si>
  <si>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</si>
  <si>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</si>
  <si>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</si>
  <si>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</si>
  <si>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</si>
  <si>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</si>
  <si>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</si>
  <si>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</si>
  <si>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</si>
  <si>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</si>
  <si>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</si>
  <si>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</si>
  <si>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</si>
  <si>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</si>
  <si>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</si>
  <si>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</si>
  <si>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</si>
  <si>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</si>
  <si>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</si>
  <si>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</si>
  <si>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</si>
  <si>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</si>
  <si>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</si>
  <si>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</si>
  <si>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</si>
  <si>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</si>
  <si>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</si>
  <si>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</si>
  <si>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</si>
  <si>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</si>
  <si>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</si>
  <si>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</si>
  <si>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</si>
  <si>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</si>
  <si>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</si>
  <si>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</si>
  <si>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</si>
  <si>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</si>
  <si>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</si>
  <si>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</si>
  <si>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</si>
  <si>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</si>
  <si>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</si>
  <si>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</si>
  <si>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</si>
  <si>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</si>
  <si>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POSTALES Y DE MENSAJERÍA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</si>
  <si>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</si>
  <si>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</si>
  <si>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</si>
  <si>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</si>
  <si>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</si>
  <si>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</si>
  <si>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</si>
  <si>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</si>
  <si>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</si>
  <si>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VIÁTICOS DE LOS FUNCIONARIOS EN COMISIÓN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</si>
  <si>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</si>
  <si>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</si>
  <si>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</si>
  <si>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</si>
  <si>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</si>
  <si>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</si>
  <si>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</si>
  <si>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</si>
  <si>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</si>
  <si>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</si>
  <si>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</si>
  <si>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</si>
  <si>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</si>
  <si>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</si>
  <si>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 xml:space="preserve">CONTRIBUCIONES              </t>
  </si>
  <si>
    <t>CUOTA DE FISCALIZACIÓN Y AUDITAJE</t>
  </si>
  <si>
    <t>MINISTERIO DE TECNOLOGÍAS DE LA INFORMACIÓN Y LAS COMUNICACIONES</t>
  </si>
  <si>
    <t>SECCIÓN 23-01-01</t>
  </si>
  <si>
    <t>JUNIO</t>
  </si>
  <si>
    <t>INFORME DE EJECUCIÓN DEL PRESUPUESTO DE GASTOS</t>
  </si>
  <si>
    <t>012</t>
  </si>
  <si>
    <t xml:space="preserve">AUXILIO DE CONECTIVIDAD DIGITAL </t>
  </si>
  <si>
    <t>FUENTE: Subdirección Financiera -Grupo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</si>
</sst>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right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164" fontId="10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Q71"/>
  <sheetViews>
    <sheetView showGridLines="0"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0.5703125" style="3" customWidth="1"/>
    <col min="19" max="19" width="6.42578125" style="3" customWidth="1"/>
    <col min="20" max="16384" width="11.42578125" style="3"/>
  </cols>
  <sheetData>
    <row r="1" spans="1:17" s="1" customFormat="1" ht="15.75" x14ac:dyDescent="0.25">
      <c r="A1" s="19" t="s">
        <v>96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s="1" customFormat="1" ht="15.75" x14ac:dyDescent="0.25">
      <c r="A2" s="22" t="s">
        <v>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s="1" customFormat="1" ht="15.75" x14ac:dyDescent="0.25">
      <c r="A3" s="22" t="s">
        <v>99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1" customFormat="1" ht="15.75" x14ac:dyDescent="0.2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s="1" customFormat="1" ht="16.5" thickBot="1" x14ac:dyDescent="0.3">
      <c r="A5" s="25" t="s">
        <v>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7" spans="1:17" ht="24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  <c r="N7" s="2" t="s">
        <v>14</v>
      </c>
      <c r="O7" s="2" t="s">
        <v>15</v>
      </c>
      <c r="P7" s="2" t="s">
        <v>16</v>
      </c>
      <c r="Q7" s="2" t="s">
        <v>17</v>
      </c>
    </row>
    <row r="8" spans="1:17" ht="15.75" x14ac:dyDescent="0.25">
      <c r="A8" s="4" t="s">
        <v>18</v>
      </c>
      <c r="B8" s="4"/>
      <c r="C8" s="4"/>
      <c r="D8" s="4"/>
      <c r="E8" s="4"/>
      <c r="F8" s="4"/>
      <c r="G8" s="4"/>
      <c r="H8" s="5" t="s">
        <v>19</v>
      </c>
      <c r="I8" s="6">
        <f>+I9+I42+I55+I65</f>
        <v>55137210989</v>
      </c>
      <c r="J8" s="6">
        <f t="shared" ref="J8:Q8" si="0">+J9+J42+J55+J65</f>
        <v>2018234850</v>
      </c>
      <c r="K8" s="6">
        <f t="shared" si="0"/>
        <v>49104211285.540001</v>
      </c>
      <c r="L8" s="6">
        <f t="shared" si="0"/>
        <v>4014764853.46</v>
      </c>
      <c r="M8" s="6">
        <f t="shared" si="0"/>
        <v>48898225912.199997</v>
      </c>
      <c r="N8" s="7">
        <f>+M8/I8</f>
        <v>0.88684619760610139</v>
      </c>
      <c r="O8" s="6">
        <f t="shared" si="0"/>
        <v>23009547926.029999</v>
      </c>
      <c r="P8" s="7">
        <f>+O8/I8</f>
        <v>0.41731432390768652</v>
      </c>
      <c r="Q8" s="6">
        <f t="shared" si="0"/>
        <v>22988327411.689999</v>
      </c>
    </row>
    <row r="9" spans="1:17" ht="15.75" x14ac:dyDescent="0.25">
      <c r="A9" s="8" t="s">
        <v>18</v>
      </c>
      <c r="B9" s="8" t="s">
        <v>20</v>
      </c>
      <c r="C9" s="8"/>
      <c r="D9" s="8"/>
      <c r="E9" s="8"/>
      <c r="F9" s="8"/>
      <c r="G9" s="8"/>
      <c r="H9" s="9" t="s">
        <v>21</v>
      </c>
      <c r="I9" s="10">
        <f>+I10</f>
        <v>45982413837</v>
      </c>
      <c r="J9" s="10">
        <f t="shared" ref="J9:Q9" si="1">+J10</f>
        <v>969149536</v>
      </c>
      <c r="K9" s="10">
        <f t="shared" si="1"/>
        <v>44828690876</v>
      </c>
      <c r="L9" s="10">
        <f t="shared" si="1"/>
        <v>184573425</v>
      </c>
      <c r="M9" s="10">
        <f t="shared" si="1"/>
        <v>44660198806</v>
      </c>
      <c r="N9" s="11">
        <f t="shared" ref="N9:N67" si="2">+M9/I9</f>
        <v>0.97124520179199303</v>
      </c>
      <c r="O9" s="10">
        <f t="shared" si="1"/>
        <v>19197682169</v>
      </c>
      <c r="P9" s="11">
        <f t="shared" ref="P9:P67" si="3">+O9/I9</f>
        <v>0.41750053046481173</v>
      </c>
      <c r="Q9" s="10">
        <f t="shared" si="1"/>
        <v>19176550945</v>
      </c>
    </row>
    <row r="10" spans="1:17" ht="31.5" x14ac:dyDescent="0.25">
      <c r="A10" s="12" t="s">
        <v>18</v>
      </c>
      <c r="B10" s="12" t="s">
        <v>20</v>
      </c>
      <c r="C10" s="12" t="s">
        <v>20</v>
      </c>
      <c r="D10" s="12"/>
      <c r="E10" s="12"/>
      <c r="F10" s="12"/>
      <c r="G10" s="12"/>
      <c r="H10" s="13" t="s">
        <v>22</v>
      </c>
      <c r="I10" s="14">
        <f>+I11+I24+I34</f>
        <v>45982413837</v>
      </c>
      <c r="J10" s="14">
        <f t="shared" ref="J10:Q10" si="4">+J11+J24+J34</f>
        <v>969149536</v>
      </c>
      <c r="K10" s="14">
        <f t="shared" si="4"/>
        <v>44828690876</v>
      </c>
      <c r="L10" s="14">
        <f t="shared" si="4"/>
        <v>184573425</v>
      </c>
      <c r="M10" s="14">
        <f t="shared" si="4"/>
        <v>44660198806</v>
      </c>
      <c r="N10" s="15">
        <f t="shared" si="2"/>
        <v>0.97124520179199303</v>
      </c>
      <c r="O10" s="14">
        <f t="shared" si="4"/>
        <v>19197682169</v>
      </c>
      <c r="P10" s="15">
        <f t="shared" si="3"/>
        <v>0.41750053046481173</v>
      </c>
      <c r="Q10" s="14">
        <f t="shared" si="4"/>
        <v>19176550945</v>
      </c>
    </row>
    <row r="11" spans="1:17" ht="15.75" x14ac:dyDescent="0.25">
      <c r="A11" s="12" t="s">
        <v>18</v>
      </c>
      <c r="B11" s="12" t="s">
        <v>20</v>
      </c>
      <c r="C11" s="12" t="s">
        <v>20</v>
      </c>
      <c r="D11" s="12" t="s">
        <v>20</v>
      </c>
      <c r="E11" s="12"/>
      <c r="F11" s="12"/>
      <c r="G11" s="12"/>
      <c r="H11" s="13" t="s">
        <v>23</v>
      </c>
      <c r="I11" s="14">
        <v>31817663718</v>
      </c>
      <c r="J11" s="14">
        <v>969149536</v>
      </c>
      <c r="K11" s="14">
        <v>30848514182</v>
      </c>
      <c r="L11" s="14">
        <v>0</v>
      </c>
      <c r="M11" s="14">
        <v>30742276016</v>
      </c>
      <c r="N11" s="15">
        <f t="shared" si="2"/>
        <v>0.96620155044911016</v>
      </c>
      <c r="O11" s="14">
        <v>13267415041</v>
      </c>
      <c r="P11" s="15">
        <f t="shared" si="3"/>
        <v>0.416982691079682</v>
      </c>
      <c r="Q11" s="14">
        <v>13252921606</v>
      </c>
    </row>
    <row r="12" spans="1:17" ht="15.75" x14ac:dyDescent="0.25">
      <c r="A12" s="16" t="s">
        <v>18</v>
      </c>
      <c r="B12" s="16" t="s">
        <v>20</v>
      </c>
      <c r="C12" s="16" t="s">
        <v>20</v>
      </c>
      <c r="D12" s="16" t="s">
        <v>20</v>
      </c>
      <c r="E12" s="16" t="s">
        <v>24</v>
      </c>
      <c r="F12" s="16" t="s">
        <v>24</v>
      </c>
      <c r="G12" s="16"/>
      <c r="H12" s="17" t="s">
        <v>25</v>
      </c>
      <c r="I12" s="18">
        <v>21652687881</v>
      </c>
      <c r="J12" s="18">
        <v>0</v>
      </c>
      <c r="K12" s="18">
        <v>21652687881</v>
      </c>
      <c r="L12" s="18">
        <v>0</v>
      </c>
      <c r="M12" s="18">
        <v>21652687881</v>
      </c>
      <c r="N12" s="15">
        <f t="shared" si="2"/>
        <v>1</v>
      </c>
      <c r="O12" s="18">
        <v>10896442989</v>
      </c>
      <c r="P12" s="15">
        <f t="shared" si="3"/>
        <v>0.50323742940762151</v>
      </c>
      <c r="Q12" s="18">
        <v>10896442989</v>
      </c>
    </row>
    <row r="13" spans="1:17" ht="15.75" x14ac:dyDescent="0.25">
      <c r="A13" s="16" t="s">
        <v>18</v>
      </c>
      <c r="B13" s="16" t="s">
        <v>20</v>
      </c>
      <c r="C13" s="16" t="s">
        <v>20</v>
      </c>
      <c r="D13" s="16" t="s">
        <v>20</v>
      </c>
      <c r="E13" s="16" t="s">
        <v>24</v>
      </c>
      <c r="F13" s="16" t="s">
        <v>26</v>
      </c>
      <c r="G13" s="16"/>
      <c r="H13" s="17" t="s">
        <v>27</v>
      </c>
      <c r="I13" s="18">
        <v>250909964</v>
      </c>
      <c r="J13" s="18">
        <v>0</v>
      </c>
      <c r="K13" s="18">
        <v>250909964</v>
      </c>
      <c r="L13" s="18">
        <v>0</v>
      </c>
      <c r="M13" s="18">
        <v>250909964</v>
      </c>
      <c r="N13" s="15">
        <f t="shared" si="2"/>
        <v>1</v>
      </c>
      <c r="O13" s="18">
        <v>146043986</v>
      </c>
      <c r="P13" s="15">
        <f t="shared" si="3"/>
        <v>0.58205733910192581</v>
      </c>
      <c r="Q13" s="18">
        <v>146043986</v>
      </c>
    </row>
    <row r="14" spans="1:17" ht="15.75" x14ac:dyDescent="0.25">
      <c r="A14" s="16" t="s">
        <v>18</v>
      </c>
      <c r="B14" s="16" t="s">
        <v>20</v>
      </c>
      <c r="C14" s="16" t="s">
        <v>20</v>
      </c>
      <c r="D14" s="16" t="s">
        <v>20</v>
      </c>
      <c r="E14" s="16" t="s">
        <v>24</v>
      </c>
      <c r="F14" s="16" t="s">
        <v>28</v>
      </c>
      <c r="G14" s="16"/>
      <c r="H14" s="17" t="s">
        <v>29</v>
      </c>
      <c r="I14" s="18">
        <v>2407371130</v>
      </c>
      <c r="J14" s="18">
        <v>0</v>
      </c>
      <c r="K14" s="18">
        <v>2407371130</v>
      </c>
      <c r="L14" s="18">
        <v>0</v>
      </c>
      <c r="M14" s="18">
        <v>2407371130</v>
      </c>
      <c r="N14" s="15">
        <f t="shared" si="2"/>
        <v>1</v>
      </c>
      <c r="O14" s="18">
        <v>1194634142</v>
      </c>
      <c r="P14" s="15">
        <f t="shared" si="3"/>
        <v>0.4962401214805629</v>
      </c>
      <c r="Q14" s="18">
        <v>1194634142</v>
      </c>
    </row>
    <row r="15" spans="1:17" ht="15.75" x14ac:dyDescent="0.25">
      <c r="A15" s="16" t="s">
        <v>18</v>
      </c>
      <c r="B15" s="16" t="s">
        <v>20</v>
      </c>
      <c r="C15" s="16" t="s">
        <v>20</v>
      </c>
      <c r="D15" s="16" t="s">
        <v>20</v>
      </c>
      <c r="E15" s="16" t="s">
        <v>24</v>
      </c>
      <c r="F15" s="16" t="s">
        <v>30</v>
      </c>
      <c r="G15" s="16"/>
      <c r="H15" s="17" t="s">
        <v>31</v>
      </c>
      <c r="I15" s="18">
        <v>73533535</v>
      </c>
      <c r="J15" s="18">
        <v>0</v>
      </c>
      <c r="K15" s="18">
        <v>73533535</v>
      </c>
      <c r="L15" s="18">
        <v>0</v>
      </c>
      <c r="M15" s="18">
        <v>73533535</v>
      </c>
      <c r="N15" s="15">
        <f t="shared" si="2"/>
        <v>1</v>
      </c>
      <c r="O15" s="18">
        <v>36363667</v>
      </c>
      <c r="P15" s="15">
        <f t="shared" si="3"/>
        <v>0.49451814060074767</v>
      </c>
      <c r="Q15" s="18">
        <v>36363667</v>
      </c>
    </row>
    <row r="16" spans="1:17" ht="15.75" x14ac:dyDescent="0.25">
      <c r="A16" s="16" t="s">
        <v>18</v>
      </c>
      <c r="B16" s="16" t="s">
        <v>20</v>
      </c>
      <c r="C16" s="16" t="s">
        <v>20</v>
      </c>
      <c r="D16" s="16" t="s">
        <v>20</v>
      </c>
      <c r="E16" s="16" t="s">
        <v>24</v>
      </c>
      <c r="F16" s="16" t="s">
        <v>32</v>
      </c>
      <c r="G16" s="16"/>
      <c r="H16" s="17" t="s">
        <v>33</v>
      </c>
      <c r="I16" s="18">
        <v>35683826</v>
      </c>
      <c r="J16" s="18">
        <v>0</v>
      </c>
      <c r="K16" s="18">
        <v>35683826</v>
      </c>
      <c r="L16" s="18">
        <v>0</v>
      </c>
      <c r="M16" s="18">
        <v>35683826</v>
      </c>
      <c r="N16" s="15">
        <f t="shared" si="2"/>
        <v>1</v>
      </c>
      <c r="O16" s="18">
        <v>13367594</v>
      </c>
      <c r="P16" s="15">
        <f t="shared" si="3"/>
        <v>0.37461212819499795</v>
      </c>
      <c r="Q16" s="18">
        <v>13367594</v>
      </c>
    </row>
    <row r="17" spans="1:17" ht="15.75" x14ac:dyDescent="0.25">
      <c r="A17" s="16" t="s">
        <v>18</v>
      </c>
      <c r="B17" s="16" t="s">
        <v>20</v>
      </c>
      <c r="C17" s="16" t="s">
        <v>20</v>
      </c>
      <c r="D17" s="16" t="s">
        <v>20</v>
      </c>
      <c r="E17" s="16" t="s">
        <v>24</v>
      </c>
      <c r="F17" s="16" t="s">
        <v>34</v>
      </c>
      <c r="G17" s="16"/>
      <c r="H17" s="17" t="s">
        <v>35</v>
      </c>
      <c r="I17" s="18">
        <v>1045206526</v>
      </c>
      <c r="J17" s="18">
        <v>0</v>
      </c>
      <c r="K17" s="18">
        <v>1045206526</v>
      </c>
      <c r="L17" s="18">
        <v>0</v>
      </c>
      <c r="M17" s="18">
        <v>1015913688</v>
      </c>
      <c r="N17" s="15">
        <f t="shared" si="2"/>
        <v>0.9719741149032971</v>
      </c>
      <c r="O17" s="18">
        <v>71187659</v>
      </c>
      <c r="P17" s="15">
        <f t="shared" si="3"/>
        <v>6.8108701227148669E-2</v>
      </c>
      <c r="Q17" s="18">
        <v>66061789</v>
      </c>
    </row>
    <row r="18" spans="1:17" ht="31.5" x14ac:dyDescent="0.25">
      <c r="A18" s="16" t="s">
        <v>18</v>
      </c>
      <c r="B18" s="16" t="s">
        <v>20</v>
      </c>
      <c r="C18" s="16" t="s">
        <v>20</v>
      </c>
      <c r="D18" s="16" t="s">
        <v>20</v>
      </c>
      <c r="E18" s="16" t="s">
        <v>24</v>
      </c>
      <c r="F18" s="16" t="s">
        <v>36</v>
      </c>
      <c r="G18" s="16"/>
      <c r="H18" s="17" t="s">
        <v>37</v>
      </c>
      <c r="I18" s="18">
        <v>749138989</v>
      </c>
      <c r="J18" s="18">
        <v>0</v>
      </c>
      <c r="K18" s="18">
        <v>749138989</v>
      </c>
      <c r="L18" s="18">
        <v>0</v>
      </c>
      <c r="M18" s="18">
        <v>737293769</v>
      </c>
      <c r="N18" s="15">
        <f t="shared" si="2"/>
        <v>0.98418822117934113</v>
      </c>
      <c r="O18" s="18">
        <v>372288299</v>
      </c>
      <c r="P18" s="15">
        <f t="shared" si="3"/>
        <v>0.49695491019223936</v>
      </c>
      <c r="Q18" s="18">
        <v>369325099</v>
      </c>
    </row>
    <row r="19" spans="1:17" ht="47.25" x14ac:dyDescent="0.25">
      <c r="A19" s="16" t="s">
        <v>18</v>
      </c>
      <c r="B19" s="16" t="s">
        <v>20</v>
      </c>
      <c r="C19" s="16" t="s">
        <v>20</v>
      </c>
      <c r="D19" s="16" t="s">
        <v>20</v>
      </c>
      <c r="E19" s="16" t="s">
        <v>24</v>
      </c>
      <c r="F19" s="16" t="s">
        <v>38</v>
      </c>
      <c r="G19" s="16"/>
      <c r="H19" s="17" t="s">
        <v>39</v>
      </c>
      <c r="I19" s="18">
        <v>216068687</v>
      </c>
      <c r="J19" s="18">
        <v>0</v>
      </c>
      <c r="K19" s="18">
        <v>216068687</v>
      </c>
      <c r="L19" s="18">
        <v>0</v>
      </c>
      <c r="M19" s="18">
        <v>216068687</v>
      </c>
      <c r="N19" s="15">
        <f t="shared" si="2"/>
        <v>1</v>
      </c>
      <c r="O19" s="18">
        <v>72637210</v>
      </c>
      <c r="P19" s="15">
        <f t="shared" si="3"/>
        <v>0.33617647706629511</v>
      </c>
      <c r="Q19" s="18">
        <v>72637210</v>
      </c>
    </row>
    <row r="20" spans="1:17" ht="15.75" x14ac:dyDescent="0.25">
      <c r="A20" s="16" t="s">
        <v>18</v>
      </c>
      <c r="B20" s="16" t="s">
        <v>20</v>
      </c>
      <c r="C20" s="16" t="s">
        <v>20</v>
      </c>
      <c r="D20" s="16" t="s">
        <v>20</v>
      </c>
      <c r="E20" s="16" t="s">
        <v>24</v>
      </c>
      <c r="F20" s="16" t="s">
        <v>40</v>
      </c>
      <c r="G20" s="16"/>
      <c r="H20" s="17" t="s">
        <v>41</v>
      </c>
      <c r="I20" s="18">
        <v>2311876287</v>
      </c>
      <c r="J20" s="18">
        <v>0</v>
      </c>
      <c r="K20" s="18">
        <v>2311876287</v>
      </c>
      <c r="L20" s="18">
        <v>0</v>
      </c>
      <c r="M20" s="18">
        <v>2285113792</v>
      </c>
      <c r="N20" s="15">
        <f t="shared" si="2"/>
        <v>0.98842390695795912</v>
      </c>
      <c r="O20" s="18">
        <v>42223023</v>
      </c>
      <c r="P20" s="15">
        <f t="shared" si="3"/>
        <v>1.8263530465460413E-2</v>
      </c>
      <c r="Q20" s="18">
        <v>40300804</v>
      </c>
    </row>
    <row r="21" spans="1:17" ht="15.75" x14ac:dyDescent="0.25">
      <c r="A21" s="16" t="s">
        <v>18</v>
      </c>
      <c r="B21" s="16" t="s">
        <v>20</v>
      </c>
      <c r="C21" s="16" t="s">
        <v>20</v>
      </c>
      <c r="D21" s="16" t="s">
        <v>20</v>
      </c>
      <c r="E21" s="16" t="s">
        <v>24</v>
      </c>
      <c r="F21" s="16" t="s">
        <v>42</v>
      </c>
      <c r="G21" s="16"/>
      <c r="H21" s="17" t="s">
        <v>43</v>
      </c>
      <c r="I21" s="18">
        <v>1182625238</v>
      </c>
      <c r="J21" s="18">
        <v>0</v>
      </c>
      <c r="K21" s="18">
        <v>1182625238</v>
      </c>
      <c r="L21" s="18">
        <v>0</v>
      </c>
      <c r="M21" s="18">
        <v>1144287625</v>
      </c>
      <c r="N21" s="15">
        <f t="shared" si="2"/>
        <v>0.96758261893274422</v>
      </c>
      <c r="O21" s="18">
        <v>419727122</v>
      </c>
      <c r="P21" s="15">
        <f t="shared" si="3"/>
        <v>0.3549113518918493</v>
      </c>
      <c r="Q21" s="18">
        <v>415244976</v>
      </c>
    </row>
    <row r="22" spans="1:17" ht="31.5" x14ac:dyDescent="0.25">
      <c r="A22" s="16" t="s">
        <v>18</v>
      </c>
      <c r="B22" s="16" t="s">
        <v>20</v>
      </c>
      <c r="C22" s="16" t="s">
        <v>20</v>
      </c>
      <c r="D22" s="16" t="s">
        <v>20</v>
      </c>
      <c r="E22" s="16" t="s">
        <v>24</v>
      </c>
      <c r="F22" s="16" t="s">
        <v>100</v>
      </c>
      <c r="G22" s="16"/>
      <c r="H22" s="17" t="s">
        <v>101</v>
      </c>
      <c r="I22" s="18">
        <v>12000000</v>
      </c>
      <c r="J22" s="18">
        <v>0</v>
      </c>
      <c r="K22" s="18">
        <v>12000000</v>
      </c>
      <c r="L22" s="18">
        <v>0</v>
      </c>
      <c r="M22" s="18">
        <v>12000000</v>
      </c>
      <c r="N22" s="15">
        <f t="shared" si="2"/>
        <v>1</v>
      </c>
      <c r="O22" s="18">
        <v>2499350</v>
      </c>
      <c r="P22" s="15">
        <f t="shared" si="3"/>
        <v>0.20827916666666665</v>
      </c>
      <c r="Q22" s="18">
        <v>2499350</v>
      </c>
    </row>
    <row r="23" spans="1:17" ht="15.75" x14ac:dyDescent="0.25">
      <c r="A23" s="16" t="s">
        <v>18</v>
      </c>
      <c r="B23" s="16" t="s">
        <v>20</v>
      </c>
      <c r="C23" s="16" t="s">
        <v>20</v>
      </c>
      <c r="D23" s="16" t="s">
        <v>20</v>
      </c>
      <c r="E23" s="16" t="s">
        <v>26</v>
      </c>
      <c r="F23" s="16" t="s">
        <v>34</v>
      </c>
      <c r="G23" s="16"/>
      <c r="H23" s="17" t="s">
        <v>44</v>
      </c>
      <c r="I23" s="18">
        <v>911412119</v>
      </c>
      <c r="J23" s="18">
        <v>0</v>
      </c>
      <c r="K23" s="18">
        <v>911412119</v>
      </c>
      <c r="L23" s="18">
        <v>0</v>
      </c>
      <c r="M23" s="18">
        <v>911412119</v>
      </c>
      <c r="N23" s="15">
        <f t="shared" si="2"/>
        <v>1</v>
      </c>
      <c r="O23" s="18">
        <v>0</v>
      </c>
      <c r="P23" s="15">
        <f t="shared" si="3"/>
        <v>0</v>
      </c>
      <c r="Q23" s="18">
        <v>0</v>
      </c>
    </row>
    <row r="24" spans="1:17" ht="31.5" x14ac:dyDescent="0.25">
      <c r="A24" s="12" t="s">
        <v>18</v>
      </c>
      <c r="B24" s="12" t="s">
        <v>20</v>
      </c>
      <c r="C24" s="12" t="s">
        <v>20</v>
      </c>
      <c r="D24" s="12" t="s">
        <v>45</v>
      </c>
      <c r="E24" s="12"/>
      <c r="F24" s="12"/>
      <c r="G24" s="12"/>
      <c r="H24" s="13" t="s">
        <v>46</v>
      </c>
      <c r="I24" s="14">
        <v>9606425793</v>
      </c>
      <c r="J24" s="14">
        <v>0</v>
      </c>
      <c r="K24" s="14">
        <v>9606425793</v>
      </c>
      <c r="L24" s="14">
        <v>0</v>
      </c>
      <c r="M24" s="14">
        <v>9606425793</v>
      </c>
      <c r="N24" s="15">
        <f t="shared" si="2"/>
        <v>1</v>
      </c>
      <c r="O24" s="14">
        <v>4291590144</v>
      </c>
      <c r="P24" s="15">
        <f t="shared" si="3"/>
        <v>0.44674161196635603</v>
      </c>
      <c r="Q24" s="14">
        <v>4291590144</v>
      </c>
    </row>
    <row r="25" spans="1:17" ht="15.75" x14ac:dyDescent="0.25">
      <c r="A25" s="16" t="s">
        <v>18</v>
      </c>
      <c r="B25" s="16" t="s">
        <v>20</v>
      </c>
      <c r="C25" s="16" t="s">
        <v>20</v>
      </c>
      <c r="D25" s="16" t="s">
        <v>45</v>
      </c>
      <c r="E25" s="16" t="s">
        <v>24</v>
      </c>
      <c r="F25" s="16"/>
      <c r="G25" s="16"/>
      <c r="H25" s="17" t="s">
        <v>47</v>
      </c>
      <c r="I25" s="18">
        <v>1974688565</v>
      </c>
      <c r="J25" s="18">
        <v>0</v>
      </c>
      <c r="K25" s="18">
        <v>1974688565</v>
      </c>
      <c r="L25" s="18">
        <v>0</v>
      </c>
      <c r="M25" s="18">
        <v>1974688565</v>
      </c>
      <c r="N25" s="15">
        <f t="shared" si="2"/>
        <v>1</v>
      </c>
      <c r="O25" s="18">
        <v>1330745000</v>
      </c>
      <c r="P25" s="15">
        <f t="shared" si="3"/>
        <v>0.67390120325125802</v>
      </c>
      <c r="Q25" s="18">
        <v>1330745000</v>
      </c>
    </row>
    <row r="26" spans="1:17" ht="15.75" x14ac:dyDescent="0.25">
      <c r="A26" s="16" t="s">
        <v>18</v>
      </c>
      <c r="B26" s="16" t="s">
        <v>20</v>
      </c>
      <c r="C26" s="16" t="s">
        <v>20</v>
      </c>
      <c r="D26" s="16" t="s">
        <v>45</v>
      </c>
      <c r="E26" s="16" t="s">
        <v>26</v>
      </c>
      <c r="F26" s="16"/>
      <c r="G26" s="16"/>
      <c r="H26" s="17" t="s">
        <v>48</v>
      </c>
      <c r="I26" s="18">
        <v>2209919576</v>
      </c>
      <c r="J26" s="18">
        <v>0</v>
      </c>
      <c r="K26" s="18">
        <v>2209919576</v>
      </c>
      <c r="L26" s="18">
        <v>0</v>
      </c>
      <c r="M26" s="18">
        <v>2209919576</v>
      </c>
      <c r="N26" s="15">
        <f t="shared" si="2"/>
        <v>1</v>
      </c>
      <c r="O26" s="18">
        <v>942608800</v>
      </c>
      <c r="P26" s="15">
        <f t="shared" si="3"/>
        <v>0.42653534103089008</v>
      </c>
      <c r="Q26" s="18">
        <v>942608800</v>
      </c>
    </row>
    <row r="27" spans="1:17" ht="15.75" x14ac:dyDescent="0.25">
      <c r="A27" s="16" t="s">
        <v>18</v>
      </c>
      <c r="B27" s="16" t="s">
        <v>20</v>
      </c>
      <c r="C27" s="16" t="s">
        <v>20</v>
      </c>
      <c r="D27" s="16" t="s">
        <v>45</v>
      </c>
      <c r="E27" s="16" t="s">
        <v>28</v>
      </c>
      <c r="F27" s="16"/>
      <c r="G27" s="16"/>
      <c r="H27" s="17" t="s">
        <v>49</v>
      </c>
      <c r="I27" s="18">
        <v>2651489160</v>
      </c>
      <c r="J27" s="18">
        <v>0</v>
      </c>
      <c r="K27" s="18">
        <v>2651489160</v>
      </c>
      <c r="L27" s="18">
        <v>0</v>
      </c>
      <c r="M27" s="18">
        <v>2651489160</v>
      </c>
      <c r="N27" s="15">
        <f t="shared" si="2"/>
        <v>1</v>
      </c>
      <c r="O27" s="18">
        <v>908070944</v>
      </c>
      <c r="P27" s="15">
        <f t="shared" si="3"/>
        <v>0.34247582743276234</v>
      </c>
      <c r="Q27" s="18">
        <v>908070944</v>
      </c>
    </row>
    <row r="28" spans="1:17" ht="31.5" x14ac:dyDescent="0.25">
      <c r="A28" s="16" t="s">
        <v>18</v>
      </c>
      <c r="B28" s="16" t="s">
        <v>20</v>
      </c>
      <c r="C28" s="16" t="s">
        <v>20</v>
      </c>
      <c r="D28" s="16" t="s">
        <v>45</v>
      </c>
      <c r="E28" s="16" t="s">
        <v>30</v>
      </c>
      <c r="F28" s="16"/>
      <c r="G28" s="16"/>
      <c r="H28" s="17" t="s">
        <v>50</v>
      </c>
      <c r="I28" s="18">
        <v>1174512715</v>
      </c>
      <c r="J28" s="18">
        <v>0</v>
      </c>
      <c r="K28" s="18">
        <v>1174512715</v>
      </c>
      <c r="L28" s="18">
        <v>0</v>
      </c>
      <c r="M28" s="18">
        <v>1174512715</v>
      </c>
      <c r="N28" s="15">
        <f t="shared" si="2"/>
        <v>1</v>
      </c>
      <c r="O28" s="18">
        <v>468787500</v>
      </c>
      <c r="P28" s="15">
        <f t="shared" si="3"/>
        <v>0.39913361006057735</v>
      </c>
      <c r="Q28" s="18">
        <v>468787500</v>
      </c>
    </row>
    <row r="29" spans="1:17" ht="47.25" x14ac:dyDescent="0.25">
      <c r="A29" s="16" t="s">
        <v>18</v>
      </c>
      <c r="B29" s="16" t="s">
        <v>20</v>
      </c>
      <c r="C29" s="16" t="s">
        <v>20</v>
      </c>
      <c r="D29" s="16" t="s">
        <v>45</v>
      </c>
      <c r="E29" s="16" t="s">
        <v>32</v>
      </c>
      <c r="F29" s="16"/>
      <c r="G29" s="16"/>
      <c r="H29" s="17" t="s">
        <v>51</v>
      </c>
      <c r="I29" s="18">
        <v>127061672</v>
      </c>
      <c r="J29" s="18">
        <v>0</v>
      </c>
      <c r="K29" s="18">
        <v>127061672</v>
      </c>
      <c r="L29" s="18">
        <v>0</v>
      </c>
      <c r="M29" s="18">
        <v>127061672</v>
      </c>
      <c r="N29" s="15">
        <f t="shared" si="2"/>
        <v>1</v>
      </c>
      <c r="O29" s="18">
        <v>55115400</v>
      </c>
      <c r="P29" s="15">
        <f t="shared" si="3"/>
        <v>0.4337688866552929</v>
      </c>
      <c r="Q29" s="18">
        <v>55115400</v>
      </c>
    </row>
    <row r="30" spans="1:17" ht="15.75" x14ac:dyDescent="0.25">
      <c r="A30" s="16" t="s">
        <v>18</v>
      </c>
      <c r="B30" s="16" t="s">
        <v>20</v>
      </c>
      <c r="C30" s="16" t="s">
        <v>20</v>
      </c>
      <c r="D30" s="16" t="s">
        <v>45</v>
      </c>
      <c r="E30" s="16" t="s">
        <v>34</v>
      </c>
      <c r="F30" s="16"/>
      <c r="G30" s="16"/>
      <c r="H30" s="17" t="s">
        <v>52</v>
      </c>
      <c r="I30" s="18">
        <v>880943376</v>
      </c>
      <c r="J30" s="18">
        <v>0</v>
      </c>
      <c r="K30" s="18">
        <v>880943376</v>
      </c>
      <c r="L30" s="18">
        <v>0</v>
      </c>
      <c r="M30" s="18">
        <v>880943376</v>
      </c>
      <c r="N30" s="15">
        <f t="shared" si="2"/>
        <v>1</v>
      </c>
      <c r="O30" s="18">
        <v>351613700</v>
      </c>
      <c r="P30" s="15">
        <f t="shared" si="3"/>
        <v>0.39913314473914607</v>
      </c>
      <c r="Q30" s="18">
        <v>351613700</v>
      </c>
    </row>
    <row r="31" spans="1:17" ht="15.75" x14ac:dyDescent="0.25">
      <c r="A31" s="16" t="s">
        <v>18</v>
      </c>
      <c r="B31" s="16" t="s">
        <v>20</v>
      </c>
      <c r="C31" s="16" t="s">
        <v>20</v>
      </c>
      <c r="D31" s="16" t="s">
        <v>45</v>
      </c>
      <c r="E31" s="16" t="s">
        <v>36</v>
      </c>
      <c r="F31" s="16"/>
      <c r="G31" s="16"/>
      <c r="H31" s="17" t="s">
        <v>53</v>
      </c>
      <c r="I31" s="18">
        <v>147008099</v>
      </c>
      <c r="J31" s="18">
        <v>0</v>
      </c>
      <c r="K31" s="18">
        <v>147008099</v>
      </c>
      <c r="L31" s="18">
        <v>0</v>
      </c>
      <c r="M31" s="18">
        <v>147008099</v>
      </c>
      <c r="N31" s="15">
        <f t="shared" si="2"/>
        <v>1</v>
      </c>
      <c r="O31" s="18">
        <v>58688500</v>
      </c>
      <c r="P31" s="15">
        <f t="shared" si="3"/>
        <v>0.39921950150515179</v>
      </c>
      <c r="Q31" s="18">
        <v>58688500</v>
      </c>
    </row>
    <row r="32" spans="1:17" ht="15.75" x14ac:dyDescent="0.25">
      <c r="A32" s="16" t="s">
        <v>18</v>
      </c>
      <c r="B32" s="16" t="s">
        <v>20</v>
      </c>
      <c r="C32" s="16" t="s">
        <v>20</v>
      </c>
      <c r="D32" s="16" t="s">
        <v>45</v>
      </c>
      <c r="E32" s="16" t="s">
        <v>38</v>
      </c>
      <c r="F32" s="16"/>
      <c r="G32" s="16"/>
      <c r="H32" s="17" t="s">
        <v>54</v>
      </c>
      <c r="I32" s="18">
        <v>147008099</v>
      </c>
      <c r="J32" s="18">
        <v>0</v>
      </c>
      <c r="K32" s="18">
        <v>147008099</v>
      </c>
      <c r="L32" s="18">
        <v>0</v>
      </c>
      <c r="M32" s="18">
        <v>147008099</v>
      </c>
      <c r="N32" s="15">
        <f t="shared" si="2"/>
        <v>1</v>
      </c>
      <c r="O32" s="18">
        <v>58688500</v>
      </c>
      <c r="P32" s="15">
        <f t="shared" si="3"/>
        <v>0.39921950150515179</v>
      </c>
      <c r="Q32" s="18">
        <v>58688500</v>
      </c>
    </row>
    <row r="33" spans="1:17" ht="47.25" x14ac:dyDescent="0.25">
      <c r="A33" s="16" t="s">
        <v>18</v>
      </c>
      <c r="B33" s="16" t="s">
        <v>20</v>
      </c>
      <c r="C33" s="16" t="s">
        <v>20</v>
      </c>
      <c r="D33" s="16" t="s">
        <v>45</v>
      </c>
      <c r="E33" s="16" t="s">
        <v>40</v>
      </c>
      <c r="F33" s="16"/>
      <c r="G33" s="16"/>
      <c r="H33" s="17" t="s">
        <v>55</v>
      </c>
      <c r="I33" s="18">
        <v>293794531</v>
      </c>
      <c r="J33" s="18">
        <v>0</v>
      </c>
      <c r="K33" s="18">
        <v>293794531</v>
      </c>
      <c r="L33" s="18">
        <v>0</v>
      </c>
      <c r="M33" s="18">
        <v>293794531</v>
      </c>
      <c r="N33" s="15">
        <f t="shared" si="2"/>
        <v>1</v>
      </c>
      <c r="O33" s="18">
        <v>117271800</v>
      </c>
      <c r="P33" s="15">
        <f t="shared" si="3"/>
        <v>0.39916263791853906</v>
      </c>
      <c r="Q33" s="18">
        <v>117271800</v>
      </c>
    </row>
    <row r="34" spans="1:17" ht="47.25" x14ac:dyDescent="0.25">
      <c r="A34" s="12" t="s">
        <v>18</v>
      </c>
      <c r="B34" s="12" t="s">
        <v>20</v>
      </c>
      <c r="C34" s="12" t="s">
        <v>20</v>
      </c>
      <c r="D34" s="12" t="s">
        <v>56</v>
      </c>
      <c r="E34" s="12"/>
      <c r="F34" s="12"/>
      <c r="G34" s="12"/>
      <c r="H34" s="13" t="s">
        <v>57</v>
      </c>
      <c r="I34" s="14">
        <v>4558324326</v>
      </c>
      <c r="J34" s="14">
        <v>0</v>
      </c>
      <c r="K34" s="14">
        <v>4373750901</v>
      </c>
      <c r="L34" s="14">
        <v>184573425</v>
      </c>
      <c r="M34" s="14">
        <v>4311496997</v>
      </c>
      <c r="N34" s="15">
        <f t="shared" si="2"/>
        <v>0.94585130163026487</v>
      </c>
      <c r="O34" s="14">
        <v>1638676984</v>
      </c>
      <c r="P34" s="15">
        <f t="shared" si="3"/>
        <v>0.35949109076184677</v>
      </c>
      <c r="Q34" s="14">
        <v>1632039195</v>
      </c>
    </row>
    <row r="35" spans="1:17" ht="15.75" x14ac:dyDescent="0.25">
      <c r="A35" s="16" t="s">
        <v>18</v>
      </c>
      <c r="B35" s="16" t="s">
        <v>20</v>
      </c>
      <c r="C35" s="16" t="s">
        <v>20</v>
      </c>
      <c r="D35" s="16" t="s">
        <v>56</v>
      </c>
      <c r="E35" s="16" t="s">
        <v>24</v>
      </c>
      <c r="F35" s="16" t="s">
        <v>24</v>
      </c>
      <c r="G35" s="16"/>
      <c r="H35" s="17" t="s">
        <v>58</v>
      </c>
      <c r="I35" s="18">
        <v>1462679411</v>
      </c>
      <c r="J35" s="18">
        <v>0</v>
      </c>
      <c r="K35" s="18">
        <v>1462679411</v>
      </c>
      <c r="L35" s="18">
        <v>0</v>
      </c>
      <c r="M35" s="18">
        <v>1462679411</v>
      </c>
      <c r="N35" s="15">
        <f t="shared" si="2"/>
        <v>1</v>
      </c>
      <c r="O35" s="18">
        <v>429487717</v>
      </c>
      <c r="P35" s="15">
        <f t="shared" si="3"/>
        <v>0.29363079412348408</v>
      </c>
      <c r="Q35" s="18">
        <v>429487717</v>
      </c>
    </row>
    <row r="36" spans="1:17" ht="31.5" x14ac:dyDescent="0.25">
      <c r="A36" s="16" t="s">
        <v>18</v>
      </c>
      <c r="B36" s="16" t="s">
        <v>20</v>
      </c>
      <c r="C36" s="16" t="s">
        <v>20</v>
      </c>
      <c r="D36" s="16" t="s">
        <v>56</v>
      </c>
      <c r="E36" s="16" t="s">
        <v>24</v>
      </c>
      <c r="F36" s="16" t="s">
        <v>26</v>
      </c>
      <c r="G36" s="16"/>
      <c r="H36" s="17" t="s">
        <v>59</v>
      </c>
      <c r="I36" s="18">
        <v>439847577</v>
      </c>
      <c r="J36" s="18">
        <v>0</v>
      </c>
      <c r="K36" s="18">
        <v>255274152</v>
      </c>
      <c r="L36" s="18">
        <v>184573425</v>
      </c>
      <c r="M36" s="18">
        <v>197148299</v>
      </c>
      <c r="N36" s="15">
        <f t="shared" si="2"/>
        <v>0.44821958630455294</v>
      </c>
      <c r="O36" s="18">
        <v>197148299</v>
      </c>
      <c r="P36" s="15">
        <f t="shared" si="3"/>
        <v>0.44821958630455294</v>
      </c>
      <c r="Q36" s="18">
        <v>190904765</v>
      </c>
    </row>
    <row r="37" spans="1:17" ht="31.5" x14ac:dyDescent="0.25">
      <c r="A37" s="16" t="s">
        <v>18</v>
      </c>
      <c r="B37" s="16" t="s">
        <v>20</v>
      </c>
      <c r="C37" s="16" t="s">
        <v>20</v>
      </c>
      <c r="D37" s="16" t="s">
        <v>56</v>
      </c>
      <c r="E37" s="16" t="s">
        <v>24</v>
      </c>
      <c r="F37" s="16" t="s">
        <v>28</v>
      </c>
      <c r="G37" s="16"/>
      <c r="H37" s="17" t="s">
        <v>60</v>
      </c>
      <c r="I37" s="18">
        <v>133506728</v>
      </c>
      <c r="J37" s="18">
        <v>0</v>
      </c>
      <c r="K37" s="18">
        <v>133506728</v>
      </c>
      <c r="L37" s="18">
        <v>0</v>
      </c>
      <c r="M37" s="18">
        <v>129378677</v>
      </c>
      <c r="N37" s="15">
        <f t="shared" si="2"/>
        <v>0.96907982794694814</v>
      </c>
      <c r="O37" s="18">
        <v>45647328</v>
      </c>
      <c r="P37" s="15">
        <f t="shared" si="3"/>
        <v>0.34191031930615512</v>
      </c>
      <c r="Q37" s="18">
        <v>45253073</v>
      </c>
    </row>
    <row r="38" spans="1:17" ht="15.75" x14ac:dyDescent="0.25">
      <c r="A38" s="16" t="s">
        <v>18</v>
      </c>
      <c r="B38" s="16" t="s">
        <v>20</v>
      </c>
      <c r="C38" s="16" t="s">
        <v>20</v>
      </c>
      <c r="D38" s="16" t="s">
        <v>56</v>
      </c>
      <c r="E38" s="16" t="s">
        <v>26</v>
      </c>
      <c r="F38" s="16"/>
      <c r="G38" s="16"/>
      <c r="H38" s="17" t="s">
        <v>61</v>
      </c>
      <c r="I38" s="18">
        <v>1571611376</v>
      </c>
      <c r="J38" s="18">
        <v>0</v>
      </c>
      <c r="K38" s="18">
        <v>1571611376</v>
      </c>
      <c r="L38" s="18">
        <v>0</v>
      </c>
      <c r="M38" s="18">
        <v>1571611376</v>
      </c>
      <c r="N38" s="15">
        <f t="shared" si="2"/>
        <v>1</v>
      </c>
      <c r="O38" s="18">
        <v>823457177</v>
      </c>
      <c r="P38" s="15">
        <f t="shared" si="3"/>
        <v>0.52395725150312222</v>
      </c>
      <c r="Q38" s="18">
        <v>823457177</v>
      </c>
    </row>
    <row r="39" spans="1:17" ht="15.75" x14ac:dyDescent="0.25">
      <c r="A39" s="16" t="s">
        <v>18</v>
      </c>
      <c r="B39" s="16" t="s">
        <v>20</v>
      </c>
      <c r="C39" s="16" t="s">
        <v>20</v>
      </c>
      <c r="D39" s="16" t="s">
        <v>56</v>
      </c>
      <c r="E39" s="16" t="s">
        <v>32</v>
      </c>
      <c r="F39" s="16"/>
      <c r="G39" s="16"/>
      <c r="H39" s="17" t="s">
        <v>62</v>
      </c>
      <c r="I39" s="18">
        <v>10275729</v>
      </c>
      <c r="J39" s="18">
        <v>0</v>
      </c>
      <c r="K39" s="18">
        <v>10275729</v>
      </c>
      <c r="L39" s="18">
        <v>0</v>
      </c>
      <c r="M39" s="18">
        <v>10275729</v>
      </c>
      <c r="N39" s="15">
        <f t="shared" si="2"/>
        <v>1</v>
      </c>
      <c r="O39" s="18">
        <v>5202241</v>
      </c>
      <c r="P39" s="15">
        <f t="shared" si="3"/>
        <v>0.5062649083096683</v>
      </c>
      <c r="Q39" s="18">
        <v>5202241</v>
      </c>
    </row>
    <row r="40" spans="1:17" ht="15.75" x14ac:dyDescent="0.25">
      <c r="A40" s="16" t="s">
        <v>18</v>
      </c>
      <c r="B40" s="16" t="s">
        <v>20</v>
      </c>
      <c r="C40" s="16" t="s">
        <v>20</v>
      </c>
      <c r="D40" s="16" t="s">
        <v>56</v>
      </c>
      <c r="E40" s="16" t="s">
        <v>63</v>
      </c>
      <c r="F40" s="16"/>
      <c r="G40" s="16"/>
      <c r="H40" s="17" t="s">
        <v>64</v>
      </c>
      <c r="I40" s="18">
        <v>232562119</v>
      </c>
      <c r="J40" s="18">
        <v>0</v>
      </c>
      <c r="K40" s="18">
        <v>232562119</v>
      </c>
      <c r="L40" s="18">
        <v>0</v>
      </c>
      <c r="M40" s="18">
        <v>232562119</v>
      </c>
      <c r="N40" s="15">
        <f t="shared" si="2"/>
        <v>1</v>
      </c>
      <c r="O40" s="18">
        <v>108528638</v>
      </c>
      <c r="P40" s="15">
        <f t="shared" si="3"/>
        <v>0.46666515796581642</v>
      </c>
      <c r="Q40" s="18">
        <v>108528638</v>
      </c>
    </row>
    <row r="41" spans="1:17" ht="15.75" x14ac:dyDescent="0.25">
      <c r="A41" s="16" t="s">
        <v>18</v>
      </c>
      <c r="B41" s="16" t="s">
        <v>20</v>
      </c>
      <c r="C41" s="16" t="s">
        <v>20</v>
      </c>
      <c r="D41" s="16" t="s">
        <v>56</v>
      </c>
      <c r="E41" s="16" t="s">
        <v>65</v>
      </c>
      <c r="F41" s="16"/>
      <c r="G41" s="16"/>
      <c r="H41" s="17" t="s">
        <v>66</v>
      </c>
      <c r="I41" s="18">
        <v>707841386</v>
      </c>
      <c r="J41" s="18">
        <v>0</v>
      </c>
      <c r="K41" s="18">
        <v>707841386</v>
      </c>
      <c r="L41" s="18">
        <v>0</v>
      </c>
      <c r="M41" s="18">
        <v>707841386</v>
      </c>
      <c r="N41" s="15">
        <f t="shared" si="2"/>
        <v>1</v>
      </c>
      <c r="O41" s="18">
        <v>29205584</v>
      </c>
      <c r="P41" s="15">
        <f t="shared" si="3"/>
        <v>4.1260068396170323E-2</v>
      </c>
      <c r="Q41" s="18">
        <v>29205584</v>
      </c>
    </row>
    <row r="42" spans="1:17" ht="31.5" x14ac:dyDescent="0.25">
      <c r="A42" s="8" t="s">
        <v>18</v>
      </c>
      <c r="B42" s="8" t="s">
        <v>45</v>
      </c>
      <c r="C42" s="8"/>
      <c r="D42" s="8"/>
      <c r="E42" s="8"/>
      <c r="F42" s="8"/>
      <c r="G42" s="8"/>
      <c r="H42" s="9" t="s">
        <v>67</v>
      </c>
      <c r="I42" s="10">
        <f>+I43</f>
        <v>2810263202</v>
      </c>
      <c r="J42" s="10">
        <f t="shared" ref="J42:Q42" si="5">+J43</f>
        <v>0</v>
      </c>
      <c r="K42" s="10">
        <f t="shared" si="5"/>
        <v>1322848238</v>
      </c>
      <c r="L42" s="10">
        <f t="shared" si="5"/>
        <v>1487414964</v>
      </c>
      <c r="M42" s="10">
        <f t="shared" si="5"/>
        <v>1322848238</v>
      </c>
      <c r="N42" s="11">
        <f t="shared" si="2"/>
        <v>0.47072040692080341</v>
      </c>
      <c r="O42" s="10">
        <f t="shared" si="5"/>
        <v>908371779</v>
      </c>
      <c r="P42" s="11">
        <f t="shared" si="3"/>
        <v>0.32323370222174658</v>
      </c>
      <c r="Q42" s="10">
        <f t="shared" si="5"/>
        <v>908371779</v>
      </c>
    </row>
    <row r="43" spans="1:17" ht="31.5" x14ac:dyDescent="0.25">
      <c r="A43" s="12" t="s">
        <v>18</v>
      </c>
      <c r="B43" s="12" t="s">
        <v>45</v>
      </c>
      <c r="C43" s="12" t="s">
        <v>45</v>
      </c>
      <c r="D43" s="12"/>
      <c r="E43" s="12"/>
      <c r="F43" s="12"/>
      <c r="G43" s="12"/>
      <c r="H43" s="13" t="s">
        <v>68</v>
      </c>
      <c r="I43" s="14">
        <v>2810263202</v>
      </c>
      <c r="J43" s="14">
        <v>0</v>
      </c>
      <c r="K43" s="14">
        <v>1322848238</v>
      </c>
      <c r="L43" s="14">
        <v>1487414964</v>
      </c>
      <c r="M43" s="14">
        <v>1322848238</v>
      </c>
      <c r="N43" s="15">
        <f t="shared" si="2"/>
        <v>0.47072040692080341</v>
      </c>
      <c r="O43" s="14">
        <v>908371779</v>
      </c>
      <c r="P43" s="15">
        <f t="shared" si="3"/>
        <v>0.32323370222174658</v>
      </c>
      <c r="Q43" s="14">
        <v>908371779</v>
      </c>
    </row>
    <row r="44" spans="1:17" ht="31.5" x14ac:dyDescent="0.25">
      <c r="A44" s="16" t="s">
        <v>18</v>
      </c>
      <c r="B44" s="16" t="s">
        <v>45</v>
      </c>
      <c r="C44" s="16" t="s">
        <v>45</v>
      </c>
      <c r="D44" s="16" t="s">
        <v>45</v>
      </c>
      <c r="E44" s="16" t="s">
        <v>34</v>
      </c>
      <c r="F44" s="16" t="s">
        <v>38</v>
      </c>
      <c r="G44" s="16"/>
      <c r="H44" s="17" t="s">
        <v>69</v>
      </c>
      <c r="I44" s="18">
        <v>1250000</v>
      </c>
      <c r="J44" s="18">
        <v>0</v>
      </c>
      <c r="K44" s="18">
        <v>1250000</v>
      </c>
      <c r="L44" s="18">
        <v>0</v>
      </c>
      <c r="M44" s="18">
        <v>1250000</v>
      </c>
      <c r="N44" s="15">
        <f t="shared" si="2"/>
        <v>1</v>
      </c>
      <c r="O44" s="18">
        <v>1250000</v>
      </c>
      <c r="P44" s="15">
        <f t="shared" si="3"/>
        <v>1</v>
      </c>
      <c r="Q44" s="18">
        <v>1250000</v>
      </c>
    </row>
    <row r="45" spans="1:17" ht="31.5" x14ac:dyDescent="0.25">
      <c r="A45" s="16" t="s">
        <v>18</v>
      </c>
      <c r="B45" s="16" t="s">
        <v>45</v>
      </c>
      <c r="C45" s="16" t="s">
        <v>45</v>
      </c>
      <c r="D45" s="16" t="s">
        <v>45</v>
      </c>
      <c r="E45" s="16" t="s">
        <v>36</v>
      </c>
      <c r="F45" s="16" t="s">
        <v>24</v>
      </c>
      <c r="G45" s="16"/>
      <c r="H45" s="17" t="s">
        <v>70</v>
      </c>
      <c r="I45" s="18">
        <v>79929147</v>
      </c>
      <c r="J45" s="18">
        <v>0</v>
      </c>
      <c r="K45" s="18">
        <v>79929147</v>
      </c>
      <c r="L45" s="18">
        <v>0</v>
      </c>
      <c r="M45" s="18">
        <v>79929147</v>
      </c>
      <c r="N45" s="15">
        <f t="shared" si="2"/>
        <v>1</v>
      </c>
      <c r="O45" s="18">
        <v>79929147</v>
      </c>
      <c r="P45" s="15">
        <f t="shared" si="3"/>
        <v>1</v>
      </c>
      <c r="Q45" s="18">
        <v>79929147</v>
      </c>
    </row>
    <row r="46" spans="1:17" ht="15.75" x14ac:dyDescent="0.25">
      <c r="A46" s="16" t="s">
        <v>18</v>
      </c>
      <c r="B46" s="16" t="s">
        <v>45</v>
      </c>
      <c r="C46" s="16" t="s">
        <v>45</v>
      </c>
      <c r="D46" s="16" t="s">
        <v>45</v>
      </c>
      <c r="E46" s="16" t="s">
        <v>36</v>
      </c>
      <c r="F46" s="16" t="s">
        <v>26</v>
      </c>
      <c r="G46" s="16"/>
      <c r="H46" s="17" t="s">
        <v>71</v>
      </c>
      <c r="I46" s="18">
        <v>18657066</v>
      </c>
      <c r="J46" s="18">
        <v>0</v>
      </c>
      <c r="K46" s="18">
        <v>18657066</v>
      </c>
      <c r="L46" s="18">
        <v>0</v>
      </c>
      <c r="M46" s="18">
        <v>18657066</v>
      </c>
      <c r="N46" s="15">
        <f t="shared" si="2"/>
        <v>1</v>
      </c>
      <c r="O46" s="18">
        <v>18657066</v>
      </c>
      <c r="P46" s="15">
        <f t="shared" si="3"/>
        <v>1</v>
      </c>
      <c r="Q46" s="18">
        <v>18657066</v>
      </c>
    </row>
    <row r="47" spans="1:17" ht="47.25" x14ac:dyDescent="0.25">
      <c r="A47" s="16" t="s">
        <v>18</v>
      </c>
      <c r="B47" s="16" t="s">
        <v>45</v>
      </c>
      <c r="C47" s="16" t="s">
        <v>45</v>
      </c>
      <c r="D47" s="16" t="s">
        <v>45</v>
      </c>
      <c r="E47" s="16" t="s">
        <v>36</v>
      </c>
      <c r="F47" s="16" t="s">
        <v>28</v>
      </c>
      <c r="G47" s="16"/>
      <c r="H47" s="17" t="s">
        <v>72</v>
      </c>
      <c r="I47" s="18">
        <v>7234081</v>
      </c>
      <c r="J47" s="18">
        <v>0</v>
      </c>
      <c r="K47" s="18">
        <v>7234081</v>
      </c>
      <c r="L47" s="18">
        <v>0</v>
      </c>
      <c r="M47" s="18">
        <v>7234081</v>
      </c>
      <c r="N47" s="15">
        <f t="shared" si="2"/>
        <v>1</v>
      </c>
      <c r="O47" s="18">
        <v>7234081</v>
      </c>
      <c r="P47" s="15">
        <f t="shared" si="3"/>
        <v>1</v>
      </c>
      <c r="Q47" s="18">
        <v>7234081</v>
      </c>
    </row>
    <row r="48" spans="1:17" ht="31.5" x14ac:dyDescent="0.25">
      <c r="A48" s="16" t="s">
        <v>18</v>
      </c>
      <c r="B48" s="16" t="s">
        <v>45</v>
      </c>
      <c r="C48" s="16" t="s">
        <v>45</v>
      </c>
      <c r="D48" s="16" t="s">
        <v>45</v>
      </c>
      <c r="E48" s="16" t="s">
        <v>38</v>
      </c>
      <c r="F48" s="16" t="s">
        <v>26</v>
      </c>
      <c r="G48" s="16"/>
      <c r="H48" s="17" t="s">
        <v>73</v>
      </c>
      <c r="I48" s="18">
        <v>1019655017</v>
      </c>
      <c r="J48" s="18">
        <v>0</v>
      </c>
      <c r="K48" s="18">
        <v>269281016</v>
      </c>
      <c r="L48" s="18">
        <v>750374001</v>
      </c>
      <c r="M48" s="18">
        <v>269281016</v>
      </c>
      <c r="N48" s="15">
        <f t="shared" si="2"/>
        <v>0.26409031634274793</v>
      </c>
      <c r="O48" s="18">
        <v>128980016</v>
      </c>
      <c r="P48" s="15">
        <f t="shared" si="3"/>
        <v>0.12649377863062092</v>
      </c>
      <c r="Q48" s="18">
        <v>128980016</v>
      </c>
    </row>
    <row r="49" spans="1:17" ht="47.25" x14ac:dyDescent="0.25">
      <c r="A49" s="16" t="s">
        <v>18</v>
      </c>
      <c r="B49" s="16" t="s">
        <v>45</v>
      </c>
      <c r="C49" s="16" t="s">
        <v>45</v>
      </c>
      <c r="D49" s="16" t="s">
        <v>45</v>
      </c>
      <c r="E49" s="16" t="s">
        <v>38</v>
      </c>
      <c r="F49" s="16" t="s">
        <v>28</v>
      </c>
      <c r="G49" s="16"/>
      <c r="H49" s="17" t="s">
        <v>74</v>
      </c>
      <c r="I49" s="18">
        <v>1291955026</v>
      </c>
      <c r="J49" s="18">
        <v>0</v>
      </c>
      <c r="K49" s="18">
        <v>583108309</v>
      </c>
      <c r="L49" s="18">
        <v>708846717</v>
      </c>
      <c r="M49" s="18">
        <v>583108309</v>
      </c>
      <c r="N49" s="15">
        <f t="shared" si="2"/>
        <v>0.45133793147997708</v>
      </c>
      <c r="O49" s="18">
        <v>331232054</v>
      </c>
      <c r="P49" s="15">
        <f t="shared" si="3"/>
        <v>0.25638048332496677</v>
      </c>
      <c r="Q49" s="18">
        <v>331232054</v>
      </c>
    </row>
    <row r="50" spans="1:17" ht="63" x14ac:dyDescent="0.25">
      <c r="A50" s="16" t="s">
        <v>18</v>
      </c>
      <c r="B50" s="16" t="s">
        <v>45</v>
      </c>
      <c r="C50" s="16" t="s">
        <v>45</v>
      </c>
      <c r="D50" s="16" t="s">
        <v>45</v>
      </c>
      <c r="E50" s="16" t="s">
        <v>38</v>
      </c>
      <c r="F50" s="16" t="s">
        <v>30</v>
      </c>
      <c r="G50" s="16"/>
      <c r="H50" s="17" t="s">
        <v>75</v>
      </c>
      <c r="I50" s="18">
        <v>126744654</v>
      </c>
      <c r="J50" s="18">
        <v>0</v>
      </c>
      <c r="K50" s="18">
        <v>126744654</v>
      </c>
      <c r="L50" s="18">
        <v>0</v>
      </c>
      <c r="M50" s="18">
        <v>126744654</v>
      </c>
      <c r="N50" s="15">
        <f t="shared" si="2"/>
        <v>1</v>
      </c>
      <c r="O50" s="18">
        <v>126744654</v>
      </c>
      <c r="P50" s="15">
        <f t="shared" si="3"/>
        <v>1</v>
      </c>
      <c r="Q50" s="18">
        <v>126744654</v>
      </c>
    </row>
    <row r="51" spans="1:17" ht="15.75" x14ac:dyDescent="0.25">
      <c r="A51" s="16" t="s">
        <v>18</v>
      </c>
      <c r="B51" s="16" t="s">
        <v>45</v>
      </c>
      <c r="C51" s="16" t="s">
        <v>45</v>
      </c>
      <c r="D51" s="16" t="s">
        <v>45</v>
      </c>
      <c r="E51" s="16" t="s">
        <v>38</v>
      </c>
      <c r="F51" s="16" t="s">
        <v>32</v>
      </c>
      <c r="G51" s="16"/>
      <c r="H51" s="17" t="s">
        <v>76</v>
      </c>
      <c r="I51" s="18">
        <v>10337461</v>
      </c>
      <c r="J51" s="18">
        <v>0</v>
      </c>
      <c r="K51" s="18">
        <v>10337461</v>
      </c>
      <c r="L51" s="18">
        <v>0</v>
      </c>
      <c r="M51" s="18">
        <v>10337461</v>
      </c>
      <c r="N51" s="15">
        <f t="shared" si="2"/>
        <v>1</v>
      </c>
      <c r="O51" s="18">
        <v>10337461</v>
      </c>
      <c r="P51" s="15">
        <f t="shared" si="3"/>
        <v>1</v>
      </c>
      <c r="Q51" s="18">
        <v>10337461</v>
      </c>
    </row>
    <row r="52" spans="1:17" ht="15.75" x14ac:dyDescent="0.25">
      <c r="A52" s="16" t="s">
        <v>18</v>
      </c>
      <c r="B52" s="16" t="s">
        <v>45</v>
      </c>
      <c r="C52" s="16" t="s">
        <v>45</v>
      </c>
      <c r="D52" s="16" t="s">
        <v>45</v>
      </c>
      <c r="E52" s="16" t="s">
        <v>40</v>
      </c>
      <c r="F52" s="16" t="s">
        <v>26</v>
      </c>
      <c r="G52" s="16"/>
      <c r="H52" s="17" t="s">
        <v>77</v>
      </c>
      <c r="I52" s="18">
        <v>200000000</v>
      </c>
      <c r="J52" s="18">
        <v>0</v>
      </c>
      <c r="K52" s="18">
        <v>200000000</v>
      </c>
      <c r="L52" s="18">
        <v>0</v>
      </c>
      <c r="M52" s="18">
        <v>200000000</v>
      </c>
      <c r="N52" s="15">
        <f t="shared" si="2"/>
        <v>1</v>
      </c>
      <c r="O52" s="18">
        <v>200000000</v>
      </c>
      <c r="P52" s="15">
        <f t="shared" si="3"/>
        <v>1</v>
      </c>
      <c r="Q52" s="18">
        <v>200000000</v>
      </c>
    </row>
    <row r="53" spans="1:17" ht="47.25" x14ac:dyDescent="0.25">
      <c r="A53" s="16" t="s">
        <v>18</v>
      </c>
      <c r="B53" s="16" t="s">
        <v>45</v>
      </c>
      <c r="C53" s="16" t="s">
        <v>45</v>
      </c>
      <c r="D53" s="16" t="s">
        <v>45</v>
      </c>
      <c r="E53" s="16" t="s">
        <v>40</v>
      </c>
      <c r="F53" s="16" t="s">
        <v>28</v>
      </c>
      <c r="G53" s="16"/>
      <c r="H53" s="17" t="s">
        <v>78</v>
      </c>
      <c r="I53" s="18">
        <v>52250750</v>
      </c>
      <c r="J53" s="18">
        <v>0</v>
      </c>
      <c r="K53" s="18">
        <v>24056504</v>
      </c>
      <c r="L53" s="18">
        <v>28194246</v>
      </c>
      <c r="M53" s="18">
        <v>24056504</v>
      </c>
      <c r="N53" s="15">
        <f t="shared" si="2"/>
        <v>0.46040495112510349</v>
      </c>
      <c r="O53" s="18">
        <v>1757300</v>
      </c>
      <c r="P53" s="15">
        <f t="shared" si="3"/>
        <v>3.3632053128423996E-2</v>
      </c>
      <c r="Q53" s="18">
        <v>1757300</v>
      </c>
    </row>
    <row r="54" spans="1:17" ht="31.5" x14ac:dyDescent="0.25">
      <c r="A54" s="16" t="s">
        <v>18</v>
      </c>
      <c r="B54" s="16" t="s">
        <v>45</v>
      </c>
      <c r="C54" s="16" t="s">
        <v>45</v>
      </c>
      <c r="D54" s="16" t="s">
        <v>45</v>
      </c>
      <c r="E54" s="16" t="s">
        <v>42</v>
      </c>
      <c r="F54" s="16"/>
      <c r="G54" s="16"/>
      <c r="H54" s="17" t="s">
        <v>79</v>
      </c>
      <c r="I54" s="18">
        <v>2250000</v>
      </c>
      <c r="J54" s="18">
        <v>0</v>
      </c>
      <c r="K54" s="18">
        <v>2250000</v>
      </c>
      <c r="L54" s="18">
        <v>0</v>
      </c>
      <c r="M54" s="18">
        <v>2250000</v>
      </c>
      <c r="N54" s="15">
        <f t="shared" si="2"/>
        <v>1</v>
      </c>
      <c r="O54" s="18">
        <v>2250000</v>
      </c>
      <c r="P54" s="15">
        <f t="shared" si="3"/>
        <v>1</v>
      </c>
      <c r="Q54" s="18">
        <v>2250000</v>
      </c>
    </row>
    <row r="55" spans="1:17" ht="15.75" x14ac:dyDescent="0.25">
      <c r="A55" s="8" t="s">
        <v>18</v>
      </c>
      <c r="B55" s="8" t="s">
        <v>56</v>
      </c>
      <c r="C55" s="8"/>
      <c r="D55" s="8"/>
      <c r="E55" s="8"/>
      <c r="F55" s="8"/>
      <c r="G55" s="8"/>
      <c r="H55" s="9" t="s">
        <v>80</v>
      </c>
      <c r="I55" s="10">
        <f>+I56+I57+I62</f>
        <v>5999483950</v>
      </c>
      <c r="J55" s="10">
        <f t="shared" ref="J55:Q55" si="6">+J56+J57+J62</f>
        <v>1049085314</v>
      </c>
      <c r="K55" s="10">
        <f t="shared" si="6"/>
        <v>2952672171.54</v>
      </c>
      <c r="L55" s="10">
        <f t="shared" si="6"/>
        <v>1997726464.46</v>
      </c>
      <c r="M55" s="10">
        <f t="shared" si="6"/>
        <v>2915178868.1999998</v>
      </c>
      <c r="N55" s="11">
        <f t="shared" si="2"/>
        <v>0.48590493657375311</v>
      </c>
      <c r="O55" s="10">
        <f t="shared" si="6"/>
        <v>2903493978.0300002</v>
      </c>
      <c r="P55" s="11">
        <f t="shared" si="3"/>
        <v>0.48395728736469079</v>
      </c>
      <c r="Q55" s="10">
        <f t="shared" si="6"/>
        <v>2903404687.6900001</v>
      </c>
    </row>
    <row r="56" spans="1:17" ht="63" x14ac:dyDescent="0.25">
      <c r="A56" s="16" t="s">
        <v>18</v>
      </c>
      <c r="B56" s="16" t="s">
        <v>56</v>
      </c>
      <c r="C56" s="16" t="s">
        <v>56</v>
      </c>
      <c r="D56" s="16" t="s">
        <v>81</v>
      </c>
      <c r="E56" s="16" t="s">
        <v>36</v>
      </c>
      <c r="F56" s="16"/>
      <c r="G56" s="16"/>
      <c r="H56" s="17" t="s">
        <v>82</v>
      </c>
      <c r="I56" s="18">
        <v>900563685</v>
      </c>
      <c r="J56" s="18">
        <v>900563685</v>
      </c>
      <c r="K56" s="18">
        <v>0</v>
      </c>
      <c r="L56" s="18">
        <v>0</v>
      </c>
      <c r="M56" s="18">
        <v>0</v>
      </c>
      <c r="N56" s="15">
        <f t="shared" si="2"/>
        <v>0</v>
      </c>
      <c r="O56" s="18">
        <v>0</v>
      </c>
      <c r="P56" s="15">
        <f t="shared" si="3"/>
        <v>0</v>
      </c>
      <c r="Q56" s="18">
        <v>0</v>
      </c>
    </row>
    <row r="57" spans="1:17" ht="15.75" x14ac:dyDescent="0.25">
      <c r="A57" s="12" t="s">
        <v>18</v>
      </c>
      <c r="B57" s="12" t="s">
        <v>56</v>
      </c>
      <c r="C57" s="12" t="s">
        <v>81</v>
      </c>
      <c r="D57" s="12"/>
      <c r="E57" s="12"/>
      <c r="F57" s="12"/>
      <c r="G57" s="12"/>
      <c r="H57" s="13" t="s">
        <v>83</v>
      </c>
      <c r="I57" s="14">
        <f>+I58+I60</f>
        <v>1765594616</v>
      </c>
      <c r="J57" s="14">
        <f t="shared" ref="J57:Q57" si="7">+J58+J60</f>
        <v>148521629</v>
      </c>
      <c r="K57" s="14">
        <f t="shared" si="7"/>
        <v>88157237.540000007</v>
      </c>
      <c r="L57" s="14">
        <f t="shared" si="7"/>
        <v>1528915749.46</v>
      </c>
      <c r="M57" s="14">
        <f t="shared" si="7"/>
        <v>51113521.700000003</v>
      </c>
      <c r="N57" s="15">
        <f t="shared" si="2"/>
        <v>2.8949749414052362E-2</v>
      </c>
      <c r="O57" s="14">
        <f t="shared" si="7"/>
        <v>40496509.530000001</v>
      </c>
      <c r="P57" s="15">
        <f t="shared" si="3"/>
        <v>2.2936470899387926E-2</v>
      </c>
      <c r="Q57" s="14">
        <f t="shared" si="7"/>
        <v>40407219.189999998</v>
      </c>
    </row>
    <row r="58" spans="1:17" ht="31.5" x14ac:dyDescent="0.25">
      <c r="A58" s="16" t="s">
        <v>18</v>
      </c>
      <c r="B58" s="16" t="s">
        <v>56</v>
      </c>
      <c r="C58" s="16" t="s">
        <v>81</v>
      </c>
      <c r="D58" s="16" t="s">
        <v>45</v>
      </c>
      <c r="E58" s="16" t="s">
        <v>26</v>
      </c>
      <c r="F58" s="16"/>
      <c r="G58" s="16"/>
      <c r="H58" s="17" t="s">
        <v>84</v>
      </c>
      <c r="I58" s="18">
        <v>765594616</v>
      </c>
      <c r="J58" s="18">
        <v>0</v>
      </c>
      <c r="K58" s="18">
        <v>88157237.540000007</v>
      </c>
      <c r="L58" s="18">
        <v>677437378.46000004</v>
      </c>
      <c r="M58" s="18">
        <v>51113521.700000003</v>
      </c>
      <c r="N58" s="15">
        <f t="shared" si="2"/>
        <v>6.6763167650071356E-2</v>
      </c>
      <c r="O58" s="18">
        <v>40496509.530000001</v>
      </c>
      <c r="P58" s="15">
        <f t="shared" si="3"/>
        <v>5.2895499372216069E-2</v>
      </c>
      <c r="Q58" s="18">
        <v>40407219.189999998</v>
      </c>
    </row>
    <row r="59" spans="1:17" ht="47.25" x14ac:dyDescent="0.25">
      <c r="A59" s="16" t="s">
        <v>18</v>
      </c>
      <c r="B59" s="16" t="s">
        <v>56</v>
      </c>
      <c r="C59" s="16" t="s">
        <v>81</v>
      </c>
      <c r="D59" s="16" t="s">
        <v>45</v>
      </c>
      <c r="E59" s="16" t="s">
        <v>26</v>
      </c>
      <c r="F59" s="16" t="s">
        <v>26</v>
      </c>
      <c r="G59" s="16"/>
      <c r="H59" s="17" t="s">
        <v>85</v>
      </c>
      <c r="I59" s="18">
        <v>765594616</v>
      </c>
      <c r="J59" s="18">
        <v>0</v>
      </c>
      <c r="K59" s="18">
        <v>88157237.540000007</v>
      </c>
      <c r="L59" s="18">
        <v>677437378.46000004</v>
      </c>
      <c r="M59" s="18">
        <v>51113521.700000003</v>
      </c>
      <c r="N59" s="15">
        <f t="shared" si="2"/>
        <v>6.6763167650071356E-2</v>
      </c>
      <c r="O59" s="18">
        <v>40496509.530000001</v>
      </c>
      <c r="P59" s="15">
        <f t="shared" si="3"/>
        <v>5.2895499372216069E-2</v>
      </c>
      <c r="Q59" s="18">
        <v>40407219.189999998</v>
      </c>
    </row>
    <row r="60" spans="1:17" ht="31.5" x14ac:dyDescent="0.25">
      <c r="A60" s="16" t="s">
        <v>18</v>
      </c>
      <c r="B60" s="16" t="s">
        <v>56</v>
      </c>
      <c r="C60" s="16" t="s">
        <v>81</v>
      </c>
      <c r="D60" s="16" t="s">
        <v>45</v>
      </c>
      <c r="E60" s="16" t="s">
        <v>30</v>
      </c>
      <c r="F60" s="16"/>
      <c r="G60" s="16"/>
      <c r="H60" s="17" t="s">
        <v>86</v>
      </c>
      <c r="I60" s="18">
        <v>1000000000</v>
      </c>
      <c r="J60" s="18">
        <v>148521629</v>
      </c>
      <c r="K60" s="18">
        <v>0</v>
      </c>
      <c r="L60" s="18">
        <v>851478371</v>
      </c>
      <c r="M60" s="18">
        <v>0</v>
      </c>
      <c r="N60" s="15">
        <f t="shared" si="2"/>
        <v>0</v>
      </c>
      <c r="O60" s="18">
        <v>0</v>
      </c>
      <c r="P60" s="15">
        <f t="shared" si="3"/>
        <v>0</v>
      </c>
      <c r="Q60" s="18">
        <v>0</v>
      </c>
    </row>
    <row r="61" spans="1:17" ht="47.25" x14ac:dyDescent="0.25">
      <c r="A61" s="16" t="s">
        <v>18</v>
      </c>
      <c r="B61" s="16" t="s">
        <v>56</v>
      </c>
      <c r="C61" s="16" t="s">
        <v>81</v>
      </c>
      <c r="D61" s="16" t="s">
        <v>45</v>
      </c>
      <c r="E61" s="16" t="s">
        <v>30</v>
      </c>
      <c r="F61" s="16" t="s">
        <v>26</v>
      </c>
      <c r="G61" s="16"/>
      <c r="H61" s="17" t="s">
        <v>87</v>
      </c>
      <c r="I61" s="18">
        <v>851478371</v>
      </c>
      <c r="J61" s="18">
        <v>0</v>
      </c>
      <c r="K61" s="18">
        <v>0</v>
      </c>
      <c r="L61" s="18">
        <v>851478371</v>
      </c>
      <c r="M61" s="18">
        <v>0</v>
      </c>
      <c r="N61" s="15">
        <f t="shared" si="2"/>
        <v>0</v>
      </c>
      <c r="O61" s="18">
        <v>0</v>
      </c>
      <c r="P61" s="15">
        <f t="shared" si="3"/>
        <v>0</v>
      </c>
      <c r="Q61" s="18">
        <v>0</v>
      </c>
    </row>
    <row r="62" spans="1:17" ht="31.5" x14ac:dyDescent="0.25">
      <c r="A62" s="12" t="s">
        <v>18</v>
      </c>
      <c r="B62" s="12" t="s">
        <v>56</v>
      </c>
      <c r="C62" s="12" t="s">
        <v>88</v>
      </c>
      <c r="D62" s="12"/>
      <c r="E62" s="12"/>
      <c r="F62" s="12"/>
      <c r="G62" s="12"/>
      <c r="H62" s="13" t="s">
        <v>89</v>
      </c>
      <c r="I62" s="14">
        <f>+I63</f>
        <v>3333325649</v>
      </c>
      <c r="J62" s="14">
        <f t="shared" ref="J62:Q63" si="8">+J63</f>
        <v>0</v>
      </c>
      <c r="K62" s="14">
        <f t="shared" si="8"/>
        <v>2864514934</v>
      </c>
      <c r="L62" s="14">
        <f t="shared" si="8"/>
        <v>468810715</v>
      </c>
      <c r="M62" s="14">
        <f t="shared" si="8"/>
        <v>2864065346.5</v>
      </c>
      <c r="N62" s="15">
        <f t="shared" si="2"/>
        <v>0.85922158471351928</v>
      </c>
      <c r="O62" s="14">
        <f t="shared" si="8"/>
        <v>2862997468.5</v>
      </c>
      <c r="P62" s="15">
        <f t="shared" si="3"/>
        <v>0.85890122057498375</v>
      </c>
      <c r="Q62" s="14">
        <f t="shared" si="8"/>
        <v>2862997468.5</v>
      </c>
    </row>
    <row r="63" spans="1:17" ht="15.75" x14ac:dyDescent="0.25">
      <c r="A63" s="12" t="s">
        <v>18</v>
      </c>
      <c r="B63" s="12" t="s">
        <v>56</v>
      </c>
      <c r="C63" s="12" t="s">
        <v>88</v>
      </c>
      <c r="D63" s="12" t="s">
        <v>20</v>
      </c>
      <c r="E63" s="12"/>
      <c r="F63" s="12"/>
      <c r="G63" s="12"/>
      <c r="H63" s="13" t="s">
        <v>90</v>
      </c>
      <c r="I63" s="14">
        <f>+I64</f>
        <v>3333325649</v>
      </c>
      <c r="J63" s="14">
        <f t="shared" si="8"/>
        <v>0</v>
      </c>
      <c r="K63" s="14">
        <f t="shared" si="8"/>
        <v>2864514934</v>
      </c>
      <c r="L63" s="14">
        <f t="shared" si="8"/>
        <v>468810715</v>
      </c>
      <c r="M63" s="14">
        <f t="shared" si="8"/>
        <v>2864065346.5</v>
      </c>
      <c r="N63" s="15">
        <f t="shared" si="2"/>
        <v>0.85922158471351928</v>
      </c>
      <c r="O63" s="14">
        <f t="shared" si="8"/>
        <v>2862997468.5</v>
      </c>
      <c r="P63" s="15">
        <f t="shared" si="3"/>
        <v>0.85890122057498375</v>
      </c>
      <c r="Q63" s="14">
        <f t="shared" si="8"/>
        <v>2862997468.5</v>
      </c>
    </row>
    <row r="64" spans="1:17" ht="15.75" x14ac:dyDescent="0.25">
      <c r="A64" s="16" t="s">
        <v>18</v>
      </c>
      <c r="B64" s="16" t="s">
        <v>56</v>
      </c>
      <c r="C64" s="16" t="s">
        <v>88</v>
      </c>
      <c r="D64" s="16" t="s">
        <v>20</v>
      </c>
      <c r="E64" s="16" t="s">
        <v>24</v>
      </c>
      <c r="F64" s="16"/>
      <c r="G64" s="16"/>
      <c r="H64" s="17" t="s">
        <v>91</v>
      </c>
      <c r="I64" s="18">
        <v>3333325649</v>
      </c>
      <c r="J64" s="18">
        <v>0</v>
      </c>
      <c r="K64" s="18">
        <v>2864514934</v>
      </c>
      <c r="L64" s="18">
        <v>468810715</v>
      </c>
      <c r="M64" s="18">
        <v>2864065346.5</v>
      </c>
      <c r="N64" s="15">
        <f t="shared" si="2"/>
        <v>0.85922158471351928</v>
      </c>
      <c r="O64" s="18">
        <v>2862997468.5</v>
      </c>
      <c r="P64" s="15">
        <f t="shared" si="3"/>
        <v>0.85890122057498375</v>
      </c>
      <c r="Q64" s="18">
        <v>2862997468.5</v>
      </c>
    </row>
    <row r="65" spans="1:17" ht="47.25" x14ac:dyDescent="0.25">
      <c r="A65" s="8" t="s">
        <v>18</v>
      </c>
      <c r="B65" s="8" t="s">
        <v>92</v>
      </c>
      <c r="C65" s="8"/>
      <c r="D65" s="8"/>
      <c r="E65" s="8"/>
      <c r="F65" s="8"/>
      <c r="G65" s="8"/>
      <c r="H65" s="9" t="s">
        <v>93</v>
      </c>
      <c r="I65" s="10">
        <f>+I66</f>
        <v>345050000</v>
      </c>
      <c r="J65" s="10">
        <f t="shared" ref="J65:Q66" si="9">+J66</f>
        <v>0</v>
      </c>
      <c r="K65" s="10">
        <f t="shared" si="9"/>
        <v>0</v>
      </c>
      <c r="L65" s="10">
        <f t="shared" si="9"/>
        <v>345050000</v>
      </c>
      <c r="M65" s="10">
        <f t="shared" si="9"/>
        <v>0</v>
      </c>
      <c r="N65" s="11">
        <f t="shared" si="2"/>
        <v>0</v>
      </c>
      <c r="O65" s="10">
        <f t="shared" si="9"/>
        <v>0</v>
      </c>
      <c r="P65" s="11">
        <f t="shared" si="3"/>
        <v>0</v>
      </c>
      <c r="Q65" s="10">
        <f t="shared" si="9"/>
        <v>0</v>
      </c>
    </row>
    <row r="66" spans="1:17" ht="15.75" x14ac:dyDescent="0.25">
      <c r="A66" s="12" t="s">
        <v>18</v>
      </c>
      <c r="B66" s="12" t="s">
        <v>92</v>
      </c>
      <c r="C66" s="12" t="s">
        <v>81</v>
      </c>
      <c r="D66" s="12"/>
      <c r="E66" s="12"/>
      <c r="F66" s="12"/>
      <c r="G66" s="12"/>
      <c r="H66" s="13" t="s">
        <v>94</v>
      </c>
      <c r="I66" s="14">
        <f>+I67</f>
        <v>345050000</v>
      </c>
      <c r="J66" s="14">
        <f t="shared" si="9"/>
        <v>0</v>
      </c>
      <c r="K66" s="14">
        <f t="shared" si="9"/>
        <v>0</v>
      </c>
      <c r="L66" s="14">
        <f t="shared" si="9"/>
        <v>345050000</v>
      </c>
      <c r="M66" s="14">
        <f t="shared" si="9"/>
        <v>0</v>
      </c>
      <c r="N66" s="15">
        <f t="shared" si="2"/>
        <v>0</v>
      </c>
      <c r="O66" s="14">
        <f t="shared" si="9"/>
        <v>0</v>
      </c>
      <c r="P66" s="15">
        <f t="shared" si="3"/>
        <v>0</v>
      </c>
      <c r="Q66" s="14">
        <f t="shared" si="9"/>
        <v>0</v>
      </c>
    </row>
    <row r="67" spans="1:17" ht="31.5" x14ac:dyDescent="0.25">
      <c r="A67" s="12" t="s">
        <v>18</v>
      </c>
      <c r="B67" s="12" t="s">
        <v>92</v>
      </c>
      <c r="C67" s="12" t="s">
        <v>81</v>
      </c>
      <c r="D67" s="12" t="s">
        <v>20</v>
      </c>
      <c r="E67" s="12"/>
      <c r="F67" s="12"/>
      <c r="G67" s="12"/>
      <c r="H67" s="13" t="s">
        <v>95</v>
      </c>
      <c r="I67" s="14">
        <v>345050000</v>
      </c>
      <c r="J67" s="14">
        <v>0</v>
      </c>
      <c r="K67" s="14">
        <v>0</v>
      </c>
      <c r="L67" s="14">
        <v>345050000</v>
      </c>
      <c r="M67" s="14">
        <v>0</v>
      </c>
      <c r="N67" s="15">
        <f t="shared" si="2"/>
        <v>0</v>
      </c>
      <c r="O67" s="14">
        <v>0</v>
      </c>
      <c r="P67" s="15">
        <f t="shared" si="3"/>
        <v>0</v>
      </c>
      <c r="Q67" s="14">
        <v>0</v>
      </c>
    </row>
    <row r="69" spans="1:17" x14ac:dyDescent="0.25">
      <c r="A69" s="28" t="s">
        <v>102</v>
      </c>
      <c r="B69" s="28"/>
      <c r="C69" s="28"/>
      <c r="D69" s="28"/>
      <c r="E69" s="28"/>
      <c r="F69" s="28"/>
      <c r="G69" s="28"/>
      <c r="H69" s="28"/>
    </row>
    <row r="70" spans="1:17" x14ac:dyDescent="0.25">
      <c r="A70" s="28"/>
      <c r="B70" s="28"/>
      <c r="C70" s="28"/>
      <c r="D70" s="28"/>
      <c r="E70" s="28"/>
      <c r="F70" s="28"/>
      <c r="G70" s="28"/>
      <c r="H70" s="28"/>
    </row>
    <row r="71" spans="1:17" x14ac:dyDescent="0.25">
      <c r="A71" s="28"/>
      <c r="B71" s="28"/>
      <c r="C71" s="28"/>
      <c r="D71" s="28"/>
      <c r="E71" s="28"/>
      <c r="F71" s="28"/>
      <c r="G71" s="28"/>
      <c r="H71" s="28"/>
    </row>
  </sheetData>
  <autoFilter ref="A7:Q67" xr:uid="{E13E7784-657E-4EF8-9311-A4563DC0036D}"/>
  <mergeCells count="6">
    <mergeCell ref="A69:H71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058D8-5547-4308-AD5B-FD21A446CA8F}">
  <ds:schemaRefs>
    <ds:schemaRef ds:uri="e1c5b722-51d1-4416-b690-fdad39c8a93f"/>
    <ds:schemaRef ds:uri="http://purl.org/dc/dcmitype/"/>
    <ds:schemaRef ds:uri="http://www.w3.org/XML/1998/namespace"/>
    <ds:schemaRef ds:uri="http://purl.org/dc/elements/1.1/"/>
    <ds:schemaRef ds:uri="fdea9be5-6ee0-4319-b64d-f32671becf85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2020-07-14T13:30:12Z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